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 . SUREKHA\Desktop\"/>
    </mc:Choice>
  </mc:AlternateContent>
  <bookViews>
    <workbookView xWindow="0" yWindow="0" windowWidth="20490" windowHeight="8520" activeTab="3"/>
  </bookViews>
  <sheets>
    <sheet name="Micro Result Analysis" sheetId="6" r:id="rId1"/>
    <sheet name="External " sheetId="2" r:id="rId2"/>
    <sheet name="Internal" sheetId="3" r:id="rId3"/>
    <sheet name="Indirect Survey" sheetId="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8" i="2" l="1"/>
  <c r="AF95" i="2"/>
  <c r="AF96" i="2" s="1"/>
  <c r="AF97" i="2" l="1"/>
  <c r="H98" i="3"/>
  <c r="C64" i="6"/>
  <c r="K81" i="6"/>
  <c r="F44" i="6"/>
  <c r="F43" i="6"/>
  <c r="AI33" i="6"/>
  <c r="AJ33" i="6" s="1"/>
  <c r="F42" i="6"/>
  <c r="F41" i="6"/>
  <c r="D44" i="6"/>
  <c r="C44" i="6"/>
  <c r="C43" i="6"/>
  <c r="D42" i="6"/>
  <c r="C42" i="6"/>
  <c r="C41" i="6"/>
  <c r="N81" i="6" l="1"/>
  <c r="O81" i="6"/>
  <c r="AI34" i="6"/>
  <c r="AJ34" i="6" s="1"/>
  <c r="H44" i="6"/>
  <c r="AH21" i="6"/>
  <c r="AI21" i="6" s="1"/>
  <c r="AI31" i="6"/>
  <c r="AJ31" i="6" s="1"/>
  <c r="E44" i="6"/>
  <c r="D54" i="6" s="1"/>
  <c r="AI32" i="6"/>
  <c r="AJ32" i="6" s="1"/>
  <c r="AH22" i="6"/>
  <c r="AI22" i="6" s="1"/>
  <c r="E43" i="6"/>
  <c r="D53" i="6" s="1"/>
  <c r="AH24" i="6"/>
  <c r="AI24" i="6" s="1"/>
  <c r="AH23" i="6"/>
  <c r="AI23" i="6" s="1"/>
  <c r="C52" i="6"/>
  <c r="C54" i="6"/>
  <c r="H42" i="6"/>
  <c r="D81" i="6"/>
  <c r="H85" i="6" s="1"/>
  <c r="L81" i="6"/>
  <c r="D41" i="6"/>
  <c r="H41" i="6" s="1"/>
  <c r="E41" i="6"/>
  <c r="E42" i="6"/>
  <c r="D52" i="6" s="1"/>
  <c r="D43" i="6"/>
  <c r="H43" i="6" s="1"/>
  <c r="D51" i="6" l="1"/>
  <c r="G41" i="6"/>
  <c r="G44" i="6"/>
  <c r="E54" i="6" s="1"/>
  <c r="G43" i="6"/>
  <c r="E53" i="6" s="1"/>
  <c r="G42" i="6"/>
  <c r="C53" i="6"/>
  <c r="C51" i="6"/>
  <c r="I44" i="6" l="1"/>
  <c r="F54" i="6" s="1"/>
  <c r="I43" i="6"/>
  <c r="F53" i="6" s="1"/>
  <c r="I42" i="6"/>
  <c r="E52" i="6"/>
  <c r="I41" i="6"/>
  <c r="E51" i="6"/>
  <c r="J44" i="6" l="1"/>
  <c r="G54" i="6" s="1"/>
  <c r="C72" i="6" s="1"/>
  <c r="J43" i="6"/>
  <c r="G53" i="6" s="1"/>
  <c r="D62" i="6" s="1"/>
  <c r="E62" i="6" s="1"/>
  <c r="F51" i="6"/>
  <c r="J41" i="6"/>
  <c r="G51" i="6" s="1"/>
  <c r="J42" i="6"/>
  <c r="G52" i="6" s="1"/>
  <c r="F52" i="6"/>
  <c r="D63" i="6" l="1"/>
  <c r="E63" i="6" s="1"/>
  <c r="C71" i="6"/>
  <c r="C70" i="6"/>
  <c r="D61" i="6"/>
  <c r="E61" i="6" s="1"/>
  <c r="D60" i="6"/>
  <c r="C69" i="6"/>
  <c r="N73" i="6" l="1"/>
  <c r="K73" i="6"/>
  <c r="O73" i="6"/>
  <c r="D73" i="6"/>
  <c r="L73" i="6"/>
  <c r="E60" i="6"/>
  <c r="D64" i="6"/>
  <c r="C97" i="3" l="1"/>
  <c r="C98" i="3" s="1"/>
  <c r="F97" i="3"/>
  <c r="D100" i="3" l="1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D97" i="3"/>
  <c r="D98" i="3" s="1"/>
  <c r="E97" i="3"/>
  <c r="E98" i="3" s="1"/>
  <c r="F98" i="3"/>
  <c r="G97" i="3"/>
  <c r="G98" i="3" s="1"/>
  <c r="H97" i="3"/>
  <c r="I97" i="3"/>
  <c r="I98" i="3" s="1"/>
  <c r="J97" i="3"/>
  <c r="J98" i="3" s="1"/>
  <c r="K97" i="3"/>
  <c r="K98" i="3" s="1"/>
  <c r="L97" i="3"/>
  <c r="L98" i="3" s="1"/>
  <c r="M97" i="3"/>
  <c r="M98" i="3" s="1"/>
  <c r="N97" i="3"/>
  <c r="N98" i="3" s="1"/>
  <c r="O97" i="3"/>
  <c r="O98" i="3" s="1"/>
  <c r="P97" i="3"/>
  <c r="P98" i="3" s="1"/>
  <c r="Q97" i="3"/>
  <c r="Q98" i="3" s="1"/>
  <c r="R97" i="3"/>
  <c r="R98" i="3" s="1"/>
  <c r="S97" i="3"/>
  <c r="S98" i="3" s="1"/>
  <c r="T97" i="3"/>
  <c r="T98" i="3" s="1"/>
  <c r="U97" i="3"/>
  <c r="U98" i="3" s="1"/>
  <c r="V97" i="3"/>
  <c r="V98" i="3" s="1"/>
  <c r="W97" i="3"/>
  <c r="W98" i="3" s="1"/>
  <c r="X97" i="3"/>
  <c r="X98" i="3" s="1"/>
  <c r="Y97" i="3"/>
  <c r="Y98" i="3" s="1"/>
  <c r="Z97" i="3"/>
  <c r="Z98" i="3" s="1"/>
  <c r="D47" i="5" l="1"/>
  <c r="E47" i="5"/>
  <c r="F47" i="5"/>
  <c r="C47" i="5"/>
  <c r="M98" i="2"/>
  <c r="N98" i="2"/>
  <c r="M95" i="2"/>
  <c r="M96" i="2" s="1"/>
  <c r="N95" i="2"/>
  <c r="N96" i="2" s="1"/>
  <c r="C95" i="2"/>
  <c r="C96" i="2" s="1"/>
  <c r="D95" i="2"/>
  <c r="D96" i="2" s="1"/>
  <c r="E95" i="2"/>
  <c r="E96" i="2" s="1"/>
  <c r="F95" i="2"/>
  <c r="F96" i="2" s="1"/>
  <c r="G95" i="2"/>
  <c r="G96" i="2" s="1"/>
  <c r="H95" i="2"/>
  <c r="H96" i="2" s="1"/>
  <c r="I95" i="2"/>
  <c r="I96" i="2" s="1"/>
  <c r="J95" i="2"/>
  <c r="J96" i="2" s="1"/>
  <c r="K95" i="2"/>
  <c r="K96" i="2" s="1"/>
  <c r="O95" i="2"/>
  <c r="O96" i="2" s="1"/>
  <c r="P95" i="2"/>
  <c r="P96" i="2" s="1"/>
  <c r="Q95" i="2"/>
  <c r="Q96" i="2" s="1"/>
  <c r="R95" i="2"/>
  <c r="R96" i="2" s="1"/>
  <c r="S95" i="2"/>
  <c r="S96" i="2" s="1"/>
  <c r="T95" i="2"/>
  <c r="T96" i="2" s="1"/>
  <c r="U95" i="2"/>
  <c r="U96" i="2" s="1"/>
  <c r="V95" i="2"/>
  <c r="V96" i="2" s="1"/>
  <c r="W95" i="2"/>
  <c r="W96" i="2" s="1"/>
  <c r="X95" i="2"/>
  <c r="X96" i="2" s="1"/>
  <c r="Y95" i="2"/>
  <c r="Y96" i="2" s="1"/>
  <c r="Z95" i="2"/>
  <c r="Z96" i="2" s="1"/>
  <c r="AA95" i="2"/>
  <c r="AA96" i="2" s="1"/>
  <c r="AB95" i="2"/>
  <c r="AB96" i="2" s="1"/>
  <c r="AC95" i="2"/>
  <c r="AC96" i="2" s="1"/>
  <c r="AD95" i="2"/>
  <c r="AD96" i="2" s="1"/>
  <c r="AE95" i="2"/>
  <c r="AE96" i="2" s="1"/>
  <c r="C98" i="2"/>
  <c r="D98" i="2"/>
  <c r="E98" i="2"/>
  <c r="F98" i="2"/>
  <c r="G98" i="2"/>
  <c r="H98" i="2"/>
  <c r="I98" i="2"/>
  <c r="J98" i="2"/>
  <c r="K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B98" i="2"/>
  <c r="B95" i="2"/>
  <c r="B96" i="2" s="1"/>
  <c r="N97" i="2" l="1"/>
  <c r="M97" i="2"/>
  <c r="K97" i="2"/>
  <c r="AB97" i="2"/>
  <c r="I97" i="2"/>
  <c r="H97" i="2"/>
  <c r="Q97" i="2"/>
  <c r="AA97" i="2"/>
  <c r="G97" i="2"/>
  <c r="F97" i="2"/>
  <c r="D97" i="2"/>
  <c r="S97" i="2"/>
  <c r="R97" i="2"/>
  <c r="Y97" i="2"/>
  <c r="V97" i="2"/>
  <c r="C97" i="2"/>
  <c r="T97" i="2"/>
  <c r="Z97" i="2"/>
  <c r="X97" i="2"/>
  <c r="E97" i="2"/>
  <c r="P97" i="2"/>
  <c r="W97" i="2"/>
  <c r="AC97" i="2"/>
  <c r="U97" i="2"/>
  <c r="J97" i="2"/>
  <c r="O97" i="2"/>
  <c r="AE97" i="2"/>
  <c r="AD97" i="2"/>
  <c r="B97" i="2"/>
  <c r="I99" i="3" l="1"/>
  <c r="T99" i="3"/>
  <c r="V99" i="3" l="1"/>
  <c r="W99" i="3"/>
  <c r="X99" i="3"/>
  <c r="U99" i="3"/>
  <c r="S99" i="3"/>
  <c r="Z99" i="3"/>
  <c r="R99" i="3"/>
  <c r="Y99" i="3"/>
  <c r="C100" i="3"/>
  <c r="C99" i="3" s="1"/>
  <c r="P99" i="3" l="1"/>
  <c r="O99" i="3"/>
  <c r="N99" i="3"/>
  <c r="M99" i="3"/>
  <c r="L99" i="3"/>
  <c r="G106" i="3" l="1"/>
  <c r="G105" i="3"/>
  <c r="G104" i="3"/>
  <c r="D106" i="3"/>
  <c r="D105" i="3"/>
  <c r="D104" i="3"/>
  <c r="E99" i="3"/>
  <c r="K99" i="3"/>
  <c r="J99" i="3" l="1"/>
  <c r="H99" i="3"/>
  <c r="F99" i="3" l="1"/>
  <c r="Q99" i="3"/>
  <c r="D99" i="3"/>
  <c r="G99" i="3"/>
</calcChain>
</file>

<file path=xl/sharedStrings.xml><?xml version="1.0" encoding="utf-8"?>
<sst xmlns="http://schemas.openxmlformats.org/spreadsheetml/2006/main" count="681" uniqueCount="339">
  <si>
    <t xml:space="preserve">DEPARTMENT OF COMPUTER SCIENCE AND ENGINEERING </t>
  </si>
  <si>
    <t>MICRO RESULT ANALYSIS</t>
  </si>
  <si>
    <t>A: ATTEMPTED</t>
  </si>
  <si>
    <t>P: PERFORMED</t>
  </si>
  <si>
    <t>Course Outcomes</t>
  </si>
  <si>
    <t>Upon successful completion of the course, the student will be able to</t>
  </si>
  <si>
    <t>CO1</t>
  </si>
  <si>
    <t>CO2</t>
  </si>
  <si>
    <t>CO3</t>
  </si>
  <si>
    <t>CO4</t>
  </si>
  <si>
    <t>INTERNAL MARKS</t>
  </si>
  <si>
    <t>EXAMS</t>
  </si>
  <si>
    <t>OBJECTIVE-I</t>
  </si>
  <si>
    <t>OBJECTIVE-II</t>
  </si>
  <si>
    <t>ASSIGNMENT-I</t>
  </si>
  <si>
    <t>ASSIGNMENT-II</t>
  </si>
  <si>
    <t>CO'S</t>
  </si>
  <si>
    <t>ATTAINMENT VALUE</t>
  </si>
  <si>
    <t>P/A</t>
  </si>
  <si>
    <t>P</t>
  </si>
  <si>
    <t>A</t>
  </si>
  <si>
    <t>%</t>
  </si>
  <si>
    <t>EXTERNAL MARKS</t>
  </si>
  <si>
    <t>UNIT-1</t>
  </si>
  <si>
    <t>UNIT-2</t>
  </si>
  <si>
    <t>UNIT-3</t>
  </si>
  <si>
    <t>UNIT-4</t>
  </si>
  <si>
    <t>UNIT-5</t>
  </si>
  <si>
    <t>Q.NO.</t>
  </si>
  <si>
    <t>Internal and External Performance (CO DA-ATTAINMENT VALUE)</t>
  </si>
  <si>
    <t>CO ATTAINMENT (INTERNAL)</t>
  </si>
  <si>
    <t>CO ATTAINMENT           (EXTERNAL)</t>
  </si>
  <si>
    <t>CO ATTAINMENT                                                                        (FINAL)</t>
  </si>
  <si>
    <t>COURSE OUTCOMES</t>
  </si>
  <si>
    <t>TARGET CO ATTAINMENT VALUE</t>
  </si>
  <si>
    <t>CO ATTAINMENT VALUE</t>
  </si>
  <si>
    <t xml:space="preserve">GAP ANALYSIS </t>
  </si>
  <si>
    <t xml:space="preserve">Direct Attainment Value CO- PO &amp; PSOs </t>
  </si>
  <si>
    <t>CO</t>
  </si>
  <si>
    <t>DA-CO-AV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</si>
  <si>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</si>
  <si>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</si>
  <si>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</si>
  <si>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</si>
  <si>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</si>
  <si>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</si>
  <si>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</si>
  <si>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</si>
  <si>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</si>
  <si>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</si>
  <si>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</si>
  <si>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PSO1</t>
  </si>
  <si>
    <t>PSO2</t>
  </si>
  <si>
    <t>PO &amp; PSO Direct Attainment Value →</t>
  </si>
  <si>
    <t xml:space="preserve">Indirect Attainment Value CO- PO &amp; PSOs </t>
  </si>
  <si>
    <t>IDA-CO-AV</t>
  </si>
  <si>
    <t>PO &amp; PSO Indirect Attainment Value →</t>
  </si>
  <si>
    <t xml:space="preserve">Direct Attainment Value of  CO-PO &amp; PSOs </t>
  </si>
  <si>
    <t xml:space="preserve">Indirect Attainment Value of CO-PO &amp; PSOs </t>
  </si>
  <si>
    <t>3 (a)</t>
  </si>
  <si>
    <t>3 (b)</t>
  </si>
  <si>
    <t>4(b)</t>
  </si>
  <si>
    <t>5(a)</t>
  </si>
  <si>
    <t>5(b)</t>
  </si>
  <si>
    <t>6(a)</t>
  </si>
  <si>
    <t>6(b)</t>
  </si>
  <si>
    <t>8 (a)</t>
  </si>
  <si>
    <t>8 (b)</t>
  </si>
  <si>
    <t>9 (a)</t>
  </si>
  <si>
    <t>9 (b)</t>
  </si>
  <si>
    <t>10 (a)</t>
  </si>
  <si>
    <t>10 (b)</t>
  </si>
  <si>
    <t>Max. Marks</t>
  </si>
  <si>
    <t>Class Average</t>
  </si>
  <si>
    <t>Number of students who got atleast Class Average Marks Performed</t>
  </si>
  <si>
    <t>PERFORMED %</t>
  </si>
  <si>
    <t>ATTEMPED</t>
  </si>
  <si>
    <t>S.No</t>
  </si>
  <si>
    <t>Reg.No</t>
  </si>
  <si>
    <t>OBJECTIVE-1</t>
  </si>
  <si>
    <t>OBJECTIVE-2</t>
  </si>
  <si>
    <t xml:space="preserve">ASSIGNMENT-1 </t>
  </si>
  <si>
    <t>SESSIONAL-1</t>
  </si>
  <si>
    <t>SESSIONAL-2</t>
  </si>
  <si>
    <t>PERFORMED</t>
  </si>
  <si>
    <t>ATTEMPTED</t>
  </si>
  <si>
    <t>&gt;=55% -&lt;60%</t>
  </si>
  <si>
    <t>&gt;=60% - &lt;65%</t>
  </si>
  <si>
    <t>&gt;=65%</t>
  </si>
  <si>
    <t>DEPARTMENT OF COMPUTER SCIENCE AND ENGINEERING</t>
  </si>
  <si>
    <t xml:space="preserve">COURSE END SURVEY FEED BACK  </t>
  </si>
  <si>
    <t>.</t>
  </si>
  <si>
    <t>Q-1a</t>
  </si>
  <si>
    <t>Q-1b</t>
  </si>
  <si>
    <t>Q-2a</t>
  </si>
  <si>
    <t>Q-3a</t>
  </si>
  <si>
    <t>Q-3b</t>
  </si>
  <si>
    <t>Q-4a</t>
  </si>
  <si>
    <t>Q-5a</t>
  </si>
  <si>
    <t>Q-5b</t>
  </si>
  <si>
    <t>Q-6a</t>
  </si>
  <si>
    <t>Q-6b</t>
  </si>
  <si>
    <t>2(a)</t>
  </si>
  <si>
    <t>2(b)</t>
  </si>
  <si>
    <t>4 (a)</t>
  </si>
  <si>
    <t>7(a)</t>
  </si>
  <si>
    <t>7(b)</t>
  </si>
  <si>
    <t>11 (a)</t>
  </si>
  <si>
    <t>INTERNAL CO'S ATTAINMNET</t>
  </si>
  <si>
    <t>23501A0501</t>
  </si>
  <si>
    <t>23501A0503</t>
  </si>
  <si>
    <t>23501A0504</t>
  </si>
  <si>
    <t>23501A0508</t>
  </si>
  <si>
    <t>23501A0509</t>
  </si>
  <si>
    <t>23501A0510</t>
  </si>
  <si>
    <t>23501A0511</t>
  </si>
  <si>
    <t>23501A0515</t>
  </si>
  <si>
    <t>23501A0519</t>
  </si>
  <si>
    <t>23501A0521</t>
  </si>
  <si>
    <t>23501A0524</t>
  </si>
  <si>
    <t>23501A0525</t>
  </si>
  <si>
    <t>23501A0526</t>
  </si>
  <si>
    <t>23501A0527</t>
  </si>
  <si>
    <t>23501A0530</t>
  </si>
  <si>
    <t>23501A0532</t>
  </si>
  <si>
    <t>23501A0534</t>
  </si>
  <si>
    <t>23501A0535</t>
  </si>
  <si>
    <t>23501A0537</t>
  </si>
  <si>
    <t>23501A0540</t>
  </si>
  <si>
    <t>23501A0543</t>
  </si>
  <si>
    <t>23501A0544</t>
  </si>
  <si>
    <t>23501A0545</t>
  </si>
  <si>
    <t>23501A0547</t>
  </si>
  <si>
    <t>23501A0549</t>
  </si>
  <si>
    <t>23501A0552</t>
  </si>
  <si>
    <t>23501A0554</t>
  </si>
  <si>
    <t>23501A0555</t>
  </si>
  <si>
    <t>23501A0557</t>
  </si>
  <si>
    <t>23501A0561</t>
  </si>
  <si>
    <t>23501A0563</t>
  </si>
  <si>
    <t>23501A0564</t>
  </si>
  <si>
    <t>23501A0568</t>
  </si>
  <si>
    <t>23501A0569</t>
  </si>
  <si>
    <t>23501A0572</t>
  </si>
  <si>
    <t>23501A0575</t>
  </si>
  <si>
    <t>23501A0576</t>
  </si>
  <si>
    <t>23501A0577</t>
  </si>
  <si>
    <t>23501A0578</t>
  </si>
  <si>
    <t>23501A0580</t>
  </si>
  <si>
    <t>23501A0582</t>
  </si>
  <si>
    <t>23501A0587</t>
  </si>
  <si>
    <t>23501A0590</t>
  </si>
  <si>
    <t>23501A0594</t>
  </si>
  <si>
    <t>23501A0595</t>
  </si>
  <si>
    <t>23501A0597</t>
  </si>
  <si>
    <t>23501A05A1</t>
  </si>
  <si>
    <t>23501A05A5</t>
  </si>
  <si>
    <t>23501A05A6</t>
  </si>
  <si>
    <t>23501A05A7</t>
  </si>
  <si>
    <t>23501A05C0</t>
  </si>
  <si>
    <t xml:space="preserve">DEPARTMENT OF COMPUTER SCIENCE AND  ENGINEERING </t>
  </si>
  <si>
    <t>Q-2b</t>
  </si>
  <si>
    <t>24505A0501</t>
  </si>
  <si>
    <t>24505A0502</t>
  </si>
  <si>
    <t>24505A0505</t>
  </si>
  <si>
    <t>23501A05D3</t>
  </si>
  <si>
    <t>23501A05D7</t>
  </si>
  <si>
    <t>23501A05E1</t>
  </si>
  <si>
    <t>23501A05E5</t>
  </si>
  <si>
    <t>23501A05E7</t>
  </si>
  <si>
    <t>23501A05E8</t>
  </si>
  <si>
    <t>23501A05F1</t>
  </si>
  <si>
    <t>23501A05F3</t>
  </si>
  <si>
    <t>23501A05F4</t>
  </si>
  <si>
    <t>23501A05F7</t>
  </si>
  <si>
    <t>23501A05G3</t>
  </si>
  <si>
    <t>23501A05G4</t>
  </si>
  <si>
    <t>23501A05G5</t>
  </si>
  <si>
    <t>23501A05H1</t>
  </si>
  <si>
    <t>23501A05H4</t>
  </si>
  <si>
    <t>23501A05H5</t>
  </si>
  <si>
    <t>23501A05H7</t>
  </si>
  <si>
    <t>23501A05H8</t>
  </si>
  <si>
    <t>23501A05I0</t>
  </si>
  <si>
    <t>23501A05I2</t>
  </si>
  <si>
    <t>23501A05I5</t>
  </si>
  <si>
    <t>23501A05I6</t>
  </si>
  <si>
    <t>23501A05J0</t>
  </si>
  <si>
    <t>23501A05J1</t>
  </si>
  <si>
    <t>23501A05J8</t>
  </si>
  <si>
    <t>24505A0513</t>
  </si>
  <si>
    <t>24505A0514</t>
  </si>
  <si>
    <t>24505A0515</t>
  </si>
  <si>
    <t>24505A0516</t>
  </si>
  <si>
    <t>24505A0519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</si>
  <si>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</si>
  <si>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</si>
  <si>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</si>
  <si>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</si>
  <si>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</si>
  <si>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</si>
  <si>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</si>
  <si>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</si>
  <si>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</si>
  <si>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</si>
  <si>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S.No:</t>
  </si>
  <si>
    <t>L2</t>
  </si>
  <si>
    <t>L3</t>
  </si>
  <si>
    <t>L4</t>
  </si>
  <si>
    <t>PRASAD V POTLURI SIDDHARTHA INSTITUTE OF TECHNOLOGY (AUTONOMOUS)</t>
  </si>
  <si>
    <t xml:space="preserve">INDIRECT ATTAINMENTS      </t>
  </si>
  <si>
    <t xml:space="preserve">                                     External Marks</t>
  </si>
  <si>
    <t xml:space="preserve">ASSIGNMENT-2 </t>
  </si>
  <si>
    <t>PRASAD V. POTLURI SIDDHARTHA INSTITUTE OF TECHNOLOGY, KANURU (AUTONOMOUS)</t>
  </si>
  <si>
    <t>NAME OF THE COURSE : Natural Language Processing                         BRANCH: CSE                                COURSE CODE : 23CS4602C</t>
  </si>
  <si>
    <t>Name of the Faculty:  Dr.G.Lalitha Kumari/Y Surekha</t>
  </si>
  <si>
    <t xml:space="preserve">III B.TECH II SEMESTER      </t>
  </si>
  <si>
    <t xml:space="preserve"> Academic Year - 2025-26</t>
  </si>
  <si>
    <t>Course Name: Natural Lnguage Processing                                                                                                                      Course Code:23CS4602C</t>
  </si>
  <si>
    <t>Name of the Faculty: Dr. G Lalitha Kumari/ Ms. Y. Surekha</t>
  </si>
  <si>
    <t xml:space="preserve">III B.TECH II SEMESTER </t>
  </si>
  <si>
    <t>CO3,CO4</t>
  </si>
  <si>
    <t>CO1,CO2</t>
  </si>
  <si>
    <t>53/84</t>
  </si>
  <si>
    <t>55/84</t>
  </si>
  <si>
    <t>84/84</t>
  </si>
  <si>
    <t>56/77</t>
  </si>
  <si>
    <t>3/6.</t>
  </si>
  <si>
    <t>4/7.</t>
  </si>
  <si>
    <t>31/48</t>
  </si>
  <si>
    <t>28/39</t>
  </si>
  <si>
    <t>14/19</t>
  </si>
  <si>
    <t>46/65</t>
  </si>
  <si>
    <t>36/64</t>
  </si>
  <si>
    <t>68/75</t>
  </si>
  <si>
    <t>62/73</t>
  </si>
  <si>
    <t>8/9.</t>
  </si>
  <si>
    <t>6/8.</t>
  </si>
  <si>
    <t>52/69</t>
  </si>
  <si>
    <t>61/70</t>
  </si>
  <si>
    <t>9/13</t>
  </si>
  <si>
    <t>51/65</t>
  </si>
  <si>
    <t>55/66</t>
  </si>
  <si>
    <t>8/14.</t>
  </si>
  <si>
    <t>11 (b)</t>
  </si>
  <si>
    <t>DESCRIPTIVE-I</t>
  </si>
  <si>
    <t>DESCRIPTIVE-II</t>
  </si>
  <si>
    <t>Q1 - Q20</t>
  </si>
  <si>
    <t>Q1-Q20</t>
  </si>
  <si>
    <t>Q-4</t>
  </si>
  <si>
    <t>UNITS-3,4,5</t>
  </si>
  <si>
    <t>U-1</t>
  </si>
  <si>
    <t>U-2</t>
  </si>
  <si>
    <t>U-3</t>
  </si>
  <si>
    <t>U-4</t>
  </si>
  <si>
    <t>UNIT-1,2,3,4,5</t>
  </si>
  <si>
    <t>EXTERNAL CO'S ATTAINMNET</t>
  </si>
  <si>
    <t>1. a</t>
  </si>
  <si>
    <t>1. b</t>
  </si>
  <si>
    <t>1. c</t>
  </si>
  <si>
    <t>1. d</t>
  </si>
  <si>
    <t>1. e</t>
  </si>
  <si>
    <t>1.f</t>
  </si>
  <si>
    <t>1.g</t>
  </si>
  <si>
    <t>1.h</t>
  </si>
  <si>
    <t>1. i</t>
  </si>
  <si>
    <t>1.j</t>
  </si>
  <si>
    <t>2 (a)</t>
  </si>
  <si>
    <t>2 (b)</t>
  </si>
  <si>
    <t>4(a)</t>
  </si>
  <si>
    <t>7 (a)</t>
  </si>
  <si>
    <t>7 (b)</t>
  </si>
  <si>
    <t>COs</t>
  </si>
  <si>
    <t>INTERNAL</t>
  </si>
  <si>
    <t>EXTERNAL</t>
  </si>
  <si>
    <t>CO-DA-TOTAL</t>
  </si>
  <si>
    <t>TOTAL</t>
  </si>
  <si>
    <t>AMT</t>
  </si>
  <si>
    <t>CO-DA ATTAINMENT VALUE</t>
  </si>
  <si>
    <t>SUGGESTIONS/ Observations</t>
  </si>
  <si>
    <t>Name of the Faculty: Dr G Lalitha Kumari / Ms Y Surekha</t>
  </si>
  <si>
    <t>CO1, CO2</t>
  </si>
  <si>
    <t>UNITS - 1, 2</t>
  </si>
  <si>
    <t>Q-1(a)</t>
  </si>
  <si>
    <t>Q-1(b)</t>
  </si>
  <si>
    <t>Q-2(a)</t>
  </si>
  <si>
    <t>Q-2(b)</t>
  </si>
  <si>
    <t>Q-3</t>
  </si>
  <si>
    <t>Q-5(a)</t>
  </si>
  <si>
    <t>Q-5(b)</t>
  </si>
  <si>
    <t>Q-6(a)</t>
  </si>
  <si>
    <t>Q-6(b)</t>
  </si>
  <si>
    <t>3(a)</t>
  </si>
  <si>
    <t>3(b)</t>
  </si>
  <si>
    <t>53/77</t>
  </si>
  <si>
    <t>10/19</t>
  </si>
  <si>
    <t>76/84</t>
  </si>
  <si>
    <t>54/84</t>
  </si>
  <si>
    <t>25/83</t>
  </si>
  <si>
    <t>49/84</t>
  </si>
  <si>
    <t>56/84</t>
  </si>
  <si>
    <t>42/84</t>
  </si>
  <si>
    <t>48/84</t>
  </si>
  <si>
    <t>54/79</t>
  </si>
  <si>
    <t>60/82</t>
  </si>
  <si>
    <t>22/73</t>
  </si>
  <si>
    <t>49/75</t>
  </si>
  <si>
    <t>5/10.</t>
  </si>
  <si>
    <t>4/10.</t>
  </si>
  <si>
    <t>15/24</t>
  </si>
  <si>
    <t>12/24.</t>
  </si>
  <si>
    <t>35/62</t>
  </si>
  <si>
    <t>27/60</t>
  </si>
  <si>
    <t>19/57</t>
  </si>
  <si>
    <t>31/59</t>
  </si>
  <si>
    <t>13/27</t>
  </si>
  <si>
    <t>12/25.</t>
  </si>
  <si>
    <t>39/57</t>
  </si>
  <si>
    <t>31/57</t>
  </si>
  <si>
    <t>11/32.</t>
  </si>
  <si>
    <t>10/33.</t>
  </si>
  <si>
    <t>52/76</t>
  </si>
  <si>
    <t>Understand the fundamental concepts of Natural language processing.</t>
  </si>
  <si>
    <t>Apply N-gram models, PoS tagging, and syntactic parsing with probabilistic grammars for comprehensive word-level and structural language analysis.</t>
  </si>
  <si>
    <t>Apply computational techniques and lexical resources for effective discourse and reference resolution</t>
  </si>
  <si>
    <t>Apply logic-based representations and word sense disambiguation techniques to analyze meaning and context in natural language.</t>
  </si>
  <si>
    <t>III B.TECH /II SEM                        AY:2025-26</t>
  </si>
  <si>
    <r>
      <rPr>
        <b/>
        <sz val="12"/>
        <rFont val="Times New Roman"/>
        <family val="1"/>
      </rPr>
      <t xml:space="preserve">                                Name of the Course :Natural Language Processing                                              Course Code : 23CS4602C                                                              </t>
    </r>
    <r>
      <rPr>
        <b/>
        <sz val="11"/>
        <rFont val="Arial"/>
        <family val="2"/>
      </rPr>
      <t xml:space="preserve">        </t>
    </r>
  </si>
  <si>
    <t>Internal and External Performance                                            (CO DA ATTAINMENT)</t>
  </si>
  <si>
    <t>Case-based examples may be incorporated on discourse analysis and reference resolution techniques.</t>
  </si>
  <si>
    <t>Apply computational techniques and lexical resources for effective discourse and reference resolution.</t>
  </si>
  <si>
    <t>Students demonstrated good application skills in N-gram models, PoS tagging, and syntactic parsing.</t>
  </si>
  <si>
    <t>Analytical learning has effectively supported the interpretation of meaning and context in natural language.</t>
  </si>
  <si>
    <t xml:space="preserve"> ACADEMIC YEAR : 2025-26                           NO. OF STUDENTS : 84</t>
  </si>
  <si>
    <t>30/74</t>
  </si>
  <si>
    <t>58/84</t>
  </si>
  <si>
    <t>mphasize students’ understanding of fundamental NLP concepts through suitable examples.
Include real-world examples on tokenization, morphology, spelling correction, and language modeling.</t>
  </si>
  <si>
    <t>Target Attainment Value for the course is 1.65</t>
  </si>
  <si>
    <t xml:space="preserve"> ACADEMIC YEAR : 2025-26                         NO. OF STUDENTS :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</si>
</sst>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3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C55A1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B050"/>
      <name val="Times New Roman"/>
      <family val="1"/>
    </font>
    <font>
      <b/>
      <sz val="11"/>
      <name val="Arial"/>
      <family val="2"/>
    </font>
    <font>
      <sz val="14"/>
      <name val="Bookman Old Style"/>
      <family val="1"/>
    </font>
    <font>
      <sz val="11"/>
      <name val="Bookman Old Style"/>
      <family val="1"/>
    </font>
    <font>
      <b/>
      <sz val="18"/>
      <name val="Bookman Old Style"/>
      <family val="1"/>
    </font>
    <font>
      <b/>
      <sz val="14"/>
      <name val="Bookman Old Style"/>
      <family val="1"/>
    </font>
    <font>
      <b/>
      <sz val="16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sz val="16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b/>
      <sz val="16"/>
      <color rgb="FFFF0000"/>
      <name val="Bookman Old Style"/>
      <family val="1"/>
    </font>
    <font>
      <sz val="18"/>
      <name val="Bookman Old Style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rgb="FFC55A11"/>
      <name val="Times New Roman"/>
      <family val="1"/>
    </font>
    <font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  <scheme val="minor"/>
    </font>
    <font>
      <b/>
      <sz val="8"/>
      <name val="Times New Roman"/>
      <family val="1"/>
    </font>
    <font>
      <sz val="10"/>
      <name val="Times New Roman"/>
      <family val="1"/>
    </font>
    <font>
      <sz val="12"/>
      <name val="Calibri"/>
      <family val="2"/>
    </font>
    <font>
      <b/>
      <sz val="10"/>
      <color theme="1"/>
      <name val="Times New Roman"/>
      <family val="1"/>
    </font>
    <font>
      <b/>
      <sz val="20"/>
      <name val="Bookman Old Style"/>
      <family val="1"/>
    </font>
    <font>
      <b/>
      <sz val="12"/>
      <color rgb="FF474747"/>
      <name val="Times New Roman"/>
      <family val="1"/>
    </font>
    <font>
      <b/>
      <sz val="10"/>
      <color rgb="FF00000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color rgb="FFC00000"/>
      <name val="Times New Roman"/>
      <family val="1"/>
    </font>
    <font>
      <sz val="20"/>
      <name val="Bookman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D9E2F3"/>
        <bgColor rgb="FFD9E2F3"/>
      </patternFill>
    </fill>
    <fill>
      <patternFill patternType="solid">
        <fgColor rgb="FFDADADA"/>
        <bgColor rgb="FFDADADA"/>
      </patternFill>
    </fill>
    <fill>
      <patternFill patternType="solid">
        <fgColor rgb="FFBDD6EE"/>
        <bgColor rgb="FFBDD6EE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rgb="FFD9E2F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rgb="FFE2EFD9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rgb="FF92D05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rgb="FFDEEAF6"/>
      </patternFill>
    </fill>
    <fill>
      <patternFill patternType="solid">
        <fgColor theme="7" tint="0.59999389629810485"/>
        <bgColor indexed="64"/>
      </patternFill>
    </fill>
  </fills>
  <borders count="8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2" fillId="0" borderId="12"/>
    <xf numFmtId="0" fontId="1" fillId="0" borderId="12"/>
  </cellStyleXfs>
  <cellXfs count="363">
    <xf numFmtId="0" fontId="0" fillId="0" borderId="0" xfId="0"/>
    <xf numFmtId="0" fontId="12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0" fillId="15" borderId="4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8" borderId="18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7" fillId="0" borderId="0" xfId="0" applyFont="1"/>
    <xf numFmtId="0" fontId="19" fillId="0" borderId="0" xfId="0" applyFont="1"/>
    <xf numFmtId="0" fontId="20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12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 wrapText="1"/>
    </xf>
    <xf numFmtId="2" fontId="20" fillId="10" borderId="4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10" borderId="4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6" fontId="23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2" xfId="1"/>
    <xf numFmtId="0" fontId="30" fillId="0" borderId="12" xfId="1" applyFont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0" fillId="0" borderId="25" xfId="0" applyBorder="1"/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3" fillId="0" borderId="0" xfId="0" applyFont="1"/>
    <xf numFmtId="0" fontId="5" fillId="2" borderId="10" xfId="0" applyFont="1" applyFill="1" applyBorder="1" applyAlignment="1">
      <alignment horizontal="center" vertical="center"/>
    </xf>
    <xf numFmtId="0" fontId="34" fillId="11" borderId="25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13" borderId="2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5" fillId="0" borderId="25" xfId="1" applyFont="1" applyBorder="1" applyAlignment="1">
      <alignment horizontal="center" vertical="center"/>
    </xf>
    <xf numFmtId="0" fontId="20" fillId="12" borderId="25" xfId="0" applyFont="1" applyFill="1" applyBorder="1" applyAlignment="1">
      <alignment horizontal="center" vertical="center"/>
    </xf>
    <xf numFmtId="2" fontId="23" fillId="0" borderId="25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15" borderId="25" xfId="0" applyFon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0" fontId="3" fillId="4" borderId="4" xfId="0" applyFont="1" applyFill="1" applyBorder="1" applyAlignment="1">
      <alignment horizontal="center" vertical="center"/>
    </xf>
    <xf numFmtId="0" fontId="39" fillId="0" borderId="0" xfId="0" applyFont="1"/>
    <xf numFmtId="0" fontId="38" fillId="13" borderId="19" xfId="0" applyFont="1" applyFill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38" fillId="15" borderId="25" xfId="0" applyFont="1" applyFill="1" applyBorder="1" applyAlignment="1">
      <alignment horizontal="center" vertical="center"/>
    </xf>
    <xf numFmtId="0" fontId="38" fillId="18" borderId="18" xfId="0" applyFont="1" applyFill="1" applyBorder="1" applyAlignment="1">
      <alignment horizontal="center" vertical="center"/>
    </xf>
    <xf numFmtId="0" fontId="38" fillId="20" borderId="21" xfId="0" applyFont="1" applyFill="1" applyBorder="1" applyAlignment="1">
      <alignment horizontal="center" vertical="center"/>
    </xf>
    <xf numFmtId="0" fontId="41" fillId="0" borderId="5" xfId="0" applyFont="1" applyBorder="1" applyAlignment="1">
      <alignment horizontal="center"/>
    </xf>
    <xf numFmtId="0" fontId="38" fillId="18" borderId="20" xfId="0" applyFont="1" applyFill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38" fillId="21" borderId="4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38" fillId="15" borderId="18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/>
    </xf>
    <xf numFmtId="0" fontId="13" fillId="10" borderId="16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32" fillId="0" borderId="25" xfId="0" applyFont="1" applyBorder="1" applyAlignment="1">
      <alignment horizontal="center" vertical="center"/>
    </xf>
    <xf numFmtId="0" fontId="10" fillId="15" borderId="50" xfId="0" applyFont="1" applyFill="1" applyBorder="1" applyAlignment="1">
      <alignment horizontal="center"/>
    </xf>
    <xf numFmtId="0" fontId="38" fillId="15" borderId="51" xfId="0" applyFont="1" applyFill="1" applyBorder="1" applyAlignment="1">
      <alignment horizontal="center" vertical="center"/>
    </xf>
    <xf numFmtId="0" fontId="13" fillId="10" borderId="55" xfId="0" applyFont="1" applyFill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10" fillId="0" borderId="57" xfId="0" applyFont="1" applyBorder="1" applyAlignment="1">
      <alignment horizontal="center"/>
    </xf>
    <xf numFmtId="0" fontId="32" fillId="0" borderId="58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8" xfId="0" applyBorder="1"/>
    <xf numFmtId="0" fontId="0" fillId="0" borderId="58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/>
    </xf>
    <xf numFmtId="0" fontId="38" fillId="15" borderId="2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8" fillId="4" borderId="16" xfId="0" applyFont="1" applyFill="1" applyBorder="1" applyAlignment="1">
      <alignment horizontal="center" vertical="center" wrapText="1"/>
    </xf>
    <xf numFmtId="0" fontId="10" fillId="0" borderId="6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5" fillId="15" borderId="63" xfId="0" applyFont="1" applyFill="1" applyBorder="1" applyAlignment="1">
      <alignment horizontal="center"/>
    </xf>
    <xf numFmtId="0" fontId="9" fillId="15" borderId="64" xfId="0" applyFont="1" applyFill="1" applyBorder="1" applyAlignment="1">
      <alignment horizontal="center"/>
    </xf>
    <xf numFmtId="0" fontId="9" fillId="15" borderId="65" xfId="0" applyFont="1" applyFill="1" applyBorder="1" applyAlignment="1">
      <alignment horizontal="center"/>
    </xf>
    <xf numFmtId="0" fontId="20" fillId="0" borderId="25" xfId="0" applyFont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3" fillId="0" borderId="6" xfId="0" applyFont="1" applyBorder="1"/>
    <xf numFmtId="0" fontId="23" fillId="0" borderId="0" xfId="0" applyFont="1"/>
    <xf numFmtId="0" fontId="23" fillId="0" borderId="12" xfId="0" applyFont="1" applyBorder="1"/>
    <xf numFmtId="0" fontId="6" fillId="0" borderId="2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2" fillId="0" borderId="25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2" borderId="25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/>
    </xf>
    <xf numFmtId="0" fontId="32" fillId="0" borderId="30" xfId="0" applyFont="1" applyBorder="1" applyAlignment="1">
      <alignment wrapText="1"/>
    </xf>
    <xf numFmtId="0" fontId="12" fillId="10" borderId="25" xfId="0" applyFont="1" applyFill="1" applyBorder="1" applyAlignment="1">
      <alignment horizontal="center" wrapText="1"/>
    </xf>
    <xf numFmtId="0" fontId="12" fillId="10" borderId="25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/>
    </xf>
    <xf numFmtId="0" fontId="5" fillId="14" borderId="68" xfId="0" applyFont="1" applyFill="1" applyBorder="1" applyAlignment="1"/>
    <xf numFmtId="0" fontId="11" fillId="11" borderId="25" xfId="0" applyFont="1" applyFill="1" applyBorder="1" applyAlignment="1">
      <alignment horizontal="center"/>
    </xf>
    <xf numFmtId="0" fontId="34" fillId="11" borderId="2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7" fillId="0" borderId="12" xfId="0" applyFont="1" applyBorder="1"/>
    <xf numFmtId="0" fontId="20" fillId="0" borderId="12" xfId="0" applyFont="1" applyBorder="1" applyAlignment="1">
      <alignment horizontal="center" vertical="center" wrapText="1"/>
    </xf>
    <xf numFmtId="49" fontId="20" fillId="8" borderId="4" xfId="0" applyNumberFormat="1" applyFont="1" applyFill="1" applyBorder="1" applyAlignment="1">
      <alignment horizontal="center" vertical="center"/>
    </xf>
    <xf numFmtId="0" fontId="20" fillId="26" borderId="4" xfId="0" applyFont="1" applyFill="1" applyBorder="1" applyAlignment="1">
      <alignment horizontal="center" vertical="center"/>
    </xf>
    <xf numFmtId="0" fontId="20" fillId="8" borderId="25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16" fontId="23" fillId="0" borderId="4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16" fontId="23" fillId="0" borderId="25" xfId="0" applyNumberFormat="1" applyFont="1" applyBorder="1" applyAlignment="1">
      <alignment horizontal="center" vertical="center"/>
    </xf>
    <xf numFmtId="49" fontId="23" fillId="0" borderId="25" xfId="0" applyNumberFormat="1" applyFont="1" applyBorder="1" applyAlignment="1">
      <alignment horizontal="center" vertical="center"/>
    </xf>
    <xf numFmtId="0" fontId="20" fillId="12" borderId="14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 vertical="center"/>
    </xf>
    <xf numFmtId="0" fontId="20" fillId="13" borderId="4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13" borderId="7" xfId="0" applyFont="1" applyFill="1" applyBorder="1" applyAlignment="1">
      <alignment horizontal="center"/>
    </xf>
    <xf numFmtId="0" fontId="17" fillId="0" borderId="25" xfId="0" applyFont="1" applyBorder="1"/>
    <xf numFmtId="2" fontId="20" fillId="0" borderId="25" xfId="0" applyNumberFormat="1" applyFont="1" applyBorder="1" applyAlignment="1">
      <alignment horizontal="center" vertical="center" wrapText="1"/>
    </xf>
    <xf numFmtId="0" fontId="20" fillId="10" borderId="2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26" fillId="13" borderId="4" xfId="0" applyNumberFormat="1" applyFont="1" applyFill="1" applyBorder="1" applyAlignment="1">
      <alignment horizontal="center" vertical="center"/>
    </xf>
    <xf numFmtId="2" fontId="20" fillId="16" borderId="14" xfId="0" applyNumberFormat="1" applyFont="1" applyFill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0" fontId="20" fillId="12" borderId="25" xfId="0" applyFont="1" applyFill="1" applyBorder="1" applyAlignment="1">
      <alignment vertical="center"/>
    </xf>
    <xf numFmtId="16" fontId="23" fillId="0" borderId="16" xfId="0" applyNumberFormat="1" applyFont="1" applyBorder="1" applyAlignment="1">
      <alignment horizontal="center" vertical="center"/>
    </xf>
    <xf numFmtId="17" fontId="23" fillId="0" borderId="25" xfId="0" applyNumberFormat="1" applyFont="1" applyBorder="1" applyAlignment="1">
      <alignment horizontal="center" vertical="center"/>
    </xf>
    <xf numFmtId="0" fontId="20" fillId="12" borderId="7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13" xfId="0" applyBorder="1"/>
    <xf numFmtId="0" fontId="3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2" fontId="37" fillId="27" borderId="25" xfId="1" applyNumberFormat="1" applyFont="1" applyFill="1" applyBorder="1" applyAlignment="1">
      <alignment horizontal="center" vertical="center"/>
    </xf>
    <xf numFmtId="0" fontId="23" fillId="0" borderId="25" xfId="0" applyFont="1" applyBorder="1" applyAlignment="1"/>
    <xf numFmtId="0" fontId="20" fillId="13" borderId="25" xfId="0" applyFont="1" applyFill="1" applyBorder="1" applyAlignment="1">
      <alignment horizontal="center" vertical="center"/>
    </xf>
    <xf numFmtId="2" fontId="20" fillId="10" borderId="25" xfId="0" applyNumberFormat="1" applyFont="1" applyFill="1" applyBorder="1" applyAlignment="1">
      <alignment horizontal="center" vertical="center"/>
    </xf>
    <xf numFmtId="2" fontId="49" fillId="0" borderId="4" xfId="0" applyNumberFormat="1" applyFont="1" applyBorder="1" applyAlignment="1">
      <alignment horizontal="center" vertical="center"/>
    </xf>
    <xf numFmtId="2" fontId="47" fillId="0" borderId="4" xfId="0" applyNumberFormat="1" applyFont="1" applyBorder="1" applyAlignment="1">
      <alignment horizontal="center" vertical="center"/>
    </xf>
    <xf numFmtId="2" fontId="51" fillId="0" borderId="4" xfId="0" applyNumberFormat="1" applyFont="1" applyBorder="1" applyAlignment="1">
      <alignment horizontal="center" vertical="center"/>
    </xf>
    <xf numFmtId="0" fontId="20" fillId="12" borderId="29" xfId="0" applyFont="1" applyFill="1" applyBorder="1" applyAlignment="1">
      <alignment vertical="center"/>
    </xf>
    <xf numFmtId="0" fontId="33" fillId="0" borderId="12" xfId="0" applyFont="1" applyBorder="1"/>
    <xf numFmtId="0" fontId="33" fillId="31" borderId="42" xfId="0" applyFont="1" applyFill="1" applyBorder="1"/>
    <xf numFmtId="0" fontId="33" fillId="31" borderId="44" xfId="0" applyFont="1" applyFill="1" applyBorder="1"/>
    <xf numFmtId="0" fontId="21" fillId="0" borderId="12" xfId="0" applyFont="1" applyBorder="1" applyAlignment="1">
      <alignment horizontal="center" vertical="center"/>
    </xf>
    <xf numFmtId="0" fontId="17" fillId="0" borderId="12" xfId="0" applyFont="1" applyBorder="1"/>
    <xf numFmtId="0" fontId="17" fillId="0" borderId="20" xfId="0" applyFont="1" applyBorder="1"/>
    <xf numFmtId="0" fontId="20" fillId="3" borderId="3" xfId="0" applyFont="1" applyFill="1" applyBorder="1" applyAlignment="1">
      <alignment horizontal="center" vertical="center"/>
    </xf>
    <xf numFmtId="0" fontId="23" fillId="0" borderId="9" xfId="0" applyFont="1" applyBorder="1"/>
    <xf numFmtId="0" fontId="23" fillId="0" borderId="17" xfId="0" applyFont="1" applyBorder="1"/>
    <xf numFmtId="0" fontId="20" fillId="3" borderId="3" xfId="0" applyFont="1" applyFill="1" applyBorder="1" applyAlignment="1">
      <alignment horizontal="center" vertical="center" wrapText="1"/>
    </xf>
    <xf numFmtId="0" fontId="44" fillId="4" borderId="7" xfId="0" applyFont="1" applyFill="1" applyBorder="1" applyAlignment="1">
      <alignment horizontal="center" vertical="center" wrapText="1"/>
    </xf>
    <xf numFmtId="0" fontId="52" fillId="0" borderId="15" xfId="0" applyFont="1" applyBorder="1"/>
    <xf numFmtId="0" fontId="52" fillId="0" borderId="8" xfId="0" applyFont="1" applyBorder="1"/>
    <xf numFmtId="0" fontId="20" fillId="0" borderId="7" xfId="0" applyFont="1" applyBorder="1" applyAlignment="1">
      <alignment horizontal="left" vertical="center" wrapText="1"/>
    </xf>
    <xf numFmtId="0" fontId="23" fillId="0" borderId="15" xfId="0" applyFont="1" applyBorder="1"/>
    <xf numFmtId="0" fontId="23" fillId="0" borderId="8" xfId="0" applyFont="1" applyBorder="1"/>
    <xf numFmtId="0" fontId="27" fillId="0" borderId="7" xfId="0" applyFont="1" applyBorder="1" applyAlignment="1">
      <alignment horizontal="left" vertical="center" wrapText="1"/>
    </xf>
    <xf numFmtId="0" fontId="27" fillId="0" borderId="15" xfId="0" applyFont="1" applyBorder="1"/>
    <xf numFmtId="0" fontId="27" fillId="0" borderId="8" xfId="0" applyFont="1" applyBorder="1"/>
    <xf numFmtId="0" fontId="18" fillId="0" borderId="25" xfId="0" applyFont="1" applyBorder="1" applyAlignment="1">
      <alignment horizontal="center" vertical="center"/>
    </xf>
    <xf numFmtId="0" fontId="44" fillId="30" borderId="25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44" fillId="33" borderId="74" xfId="0" applyFont="1" applyFill="1" applyBorder="1" applyAlignment="1">
      <alignment horizontal="center" vertical="center"/>
    </xf>
    <xf numFmtId="0" fontId="44" fillId="33" borderId="75" xfId="0" applyFont="1" applyFill="1" applyBorder="1" applyAlignment="1">
      <alignment horizontal="center" vertical="center"/>
    </xf>
    <xf numFmtId="0" fontId="44" fillId="33" borderId="76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3" fillId="0" borderId="10" xfId="0" applyFont="1" applyBorder="1"/>
    <xf numFmtId="0" fontId="23" fillId="0" borderId="14" xfId="0" applyFont="1" applyBorder="1"/>
    <xf numFmtId="0" fontId="20" fillId="6" borderId="7" xfId="0" applyFont="1" applyFill="1" applyBorder="1" applyAlignment="1">
      <alignment horizontal="center" vertical="center"/>
    </xf>
    <xf numFmtId="0" fontId="20" fillId="0" borderId="8" xfId="0" applyFont="1" applyBorder="1"/>
    <xf numFmtId="0" fontId="23" fillId="6" borderId="7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/>
    </xf>
    <xf numFmtId="0" fontId="44" fillId="32" borderId="25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3" fillId="0" borderId="17" xfId="0" applyFont="1" applyBorder="1" applyAlignment="1">
      <alignment wrapText="1"/>
    </xf>
    <xf numFmtId="0" fontId="20" fillId="25" borderId="31" xfId="0" applyFont="1" applyFill="1" applyBorder="1" applyAlignment="1">
      <alignment horizontal="center" vertical="center" wrapText="1"/>
    </xf>
    <xf numFmtId="0" fontId="20" fillId="25" borderId="32" xfId="0" applyFont="1" applyFill="1" applyBorder="1" applyAlignment="1">
      <alignment horizontal="center" vertical="center" wrapText="1"/>
    </xf>
    <xf numFmtId="0" fontId="20" fillId="25" borderId="33" xfId="0" applyFont="1" applyFill="1" applyBorder="1" applyAlignment="1">
      <alignment horizontal="center" vertical="center" wrapText="1"/>
    </xf>
    <xf numFmtId="0" fontId="20" fillId="25" borderId="31" xfId="0" applyFont="1" applyFill="1" applyBorder="1" applyAlignment="1">
      <alignment horizontal="center" vertical="center"/>
    </xf>
    <xf numFmtId="0" fontId="20" fillId="25" borderId="32" xfId="0" applyFont="1" applyFill="1" applyBorder="1" applyAlignment="1">
      <alignment horizontal="center" vertical="center"/>
    </xf>
    <xf numFmtId="0" fontId="20" fillId="25" borderId="33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/>
    </xf>
    <xf numFmtId="0" fontId="20" fillId="8" borderId="8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13" xfId="0" applyFont="1" applyBorder="1"/>
    <xf numFmtId="0" fontId="23" fillId="0" borderId="25" xfId="0" applyFont="1" applyBorder="1" applyAlignment="1">
      <alignment horizontal="center" vertical="center"/>
    </xf>
    <xf numFmtId="0" fontId="23" fillId="0" borderId="25" xfId="0" applyFont="1" applyBorder="1"/>
    <xf numFmtId="0" fontId="20" fillId="2" borderId="10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3" fillId="0" borderId="20" xfId="0" applyFont="1" applyBorder="1"/>
    <xf numFmtId="0" fontId="23" fillId="0" borderId="11" xfId="0" applyFont="1" applyBorder="1"/>
    <xf numFmtId="0" fontId="23" fillId="0" borderId="3" xfId="0" applyFont="1" applyBorder="1"/>
    <xf numFmtId="0" fontId="23" fillId="0" borderId="12" xfId="0" applyFont="1" applyBorder="1"/>
    <xf numFmtId="0" fontId="23" fillId="0" borderId="0" xfId="0" applyFont="1"/>
    <xf numFmtId="0" fontId="44" fillId="32" borderId="25" xfId="0" applyFont="1" applyFill="1" applyBorder="1" applyAlignment="1">
      <alignment horizontal="center"/>
    </xf>
    <xf numFmtId="0" fontId="20" fillId="12" borderId="31" xfId="0" applyFont="1" applyFill="1" applyBorder="1" applyAlignment="1">
      <alignment horizontal="center" vertical="center"/>
    </xf>
    <xf numFmtId="0" fontId="20" fillId="12" borderId="32" xfId="0" applyFont="1" applyFill="1" applyBorder="1" applyAlignment="1">
      <alignment horizontal="center" vertical="center"/>
    </xf>
    <xf numFmtId="0" fontId="20" fillId="12" borderId="25" xfId="0" applyFont="1" applyFill="1" applyBorder="1" applyAlignment="1">
      <alignment horizontal="center" vertical="center"/>
    </xf>
    <xf numFmtId="0" fontId="48" fillId="0" borderId="7" xfId="0" applyFont="1" applyBorder="1" applyAlignment="1">
      <alignment horizontal="left" vertical="center" wrapText="1"/>
    </xf>
    <xf numFmtId="0" fontId="48" fillId="0" borderId="15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7" fillId="28" borderId="7" xfId="0" applyFont="1" applyFill="1" applyBorder="1" applyAlignment="1">
      <alignment horizontal="center" vertical="center" wrapText="1"/>
    </xf>
    <xf numFmtId="0" fontId="48" fillId="29" borderId="15" xfId="0" applyFont="1" applyFill="1" applyBorder="1"/>
    <xf numFmtId="0" fontId="48" fillId="29" borderId="8" xfId="0" applyFont="1" applyFill="1" applyBorder="1"/>
    <xf numFmtId="0" fontId="49" fillId="12" borderId="16" xfId="0" applyFont="1" applyFill="1" applyBorder="1" applyAlignment="1">
      <alignment horizontal="center" vertical="center" wrapText="1"/>
    </xf>
    <xf numFmtId="0" fontId="50" fillId="0" borderId="14" xfId="0" applyFont="1" applyBorder="1"/>
    <xf numFmtId="0" fontId="47" fillId="12" borderId="5" xfId="0" applyFont="1" applyFill="1" applyBorder="1" applyAlignment="1">
      <alignment horizontal="center" vertical="center"/>
    </xf>
    <xf numFmtId="0" fontId="48" fillId="0" borderId="6" xfId="0" applyFont="1" applyBorder="1"/>
    <xf numFmtId="0" fontId="48" fillId="0" borderId="13" xfId="0" applyFont="1" applyBorder="1"/>
    <xf numFmtId="0" fontId="48" fillId="0" borderId="3" xfId="0" applyFont="1" applyBorder="1"/>
    <xf numFmtId="0" fontId="48" fillId="0" borderId="9" xfId="0" applyFont="1" applyBorder="1"/>
    <xf numFmtId="0" fontId="48" fillId="0" borderId="17" xfId="0" applyFont="1" applyBorder="1"/>
    <xf numFmtId="0" fontId="20" fillId="14" borderId="25" xfId="0" applyFont="1" applyFill="1" applyBorder="1" applyAlignment="1">
      <alignment horizontal="center" vertical="center"/>
    </xf>
    <xf numFmtId="0" fontId="20" fillId="13" borderId="25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73" xfId="0" applyFont="1" applyFill="1" applyBorder="1" applyAlignment="1">
      <alignment horizontal="center" vertical="center" wrapText="1"/>
    </xf>
    <xf numFmtId="0" fontId="18" fillId="7" borderId="70" xfId="0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/>
    </xf>
    <xf numFmtId="2" fontId="20" fillId="0" borderId="27" xfId="0" applyNumberFormat="1" applyFont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29" xfId="0" applyFont="1" applyFill="1" applyBorder="1" applyAlignment="1">
      <alignment horizontal="center" vertical="center" wrapText="1"/>
    </xf>
    <xf numFmtId="0" fontId="20" fillId="7" borderId="67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2" fontId="20" fillId="0" borderId="25" xfId="0" applyNumberFormat="1" applyFont="1" applyBorder="1" applyAlignment="1">
      <alignment horizontal="center" vertical="center"/>
    </xf>
    <xf numFmtId="2" fontId="17" fillId="0" borderId="25" xfId="0" applyNumberFormat="1" applyFont="1" applyBorder="1"/>
    <xf numFmtId="0" fontId="20" fillId="17" borderId="3" xfId="0" applyFont="1" applyFill="1" applyBorder="1" applyAlignment="1">
      <alignment horizontal="center" vertical="center" wrapText="1"/>
    </xf>
    <xf numFmtId="0" fontId="20" fillId="17" borderId="25" xfId="0" applyFont="1" applyFill="1" applyBorder="1" applyAlignment="1">
      <alignment horizontal="center" vertical="center" wrapText="1"/>
    </xf>
    <xf numFmtId="0" fontId="20" fillId="10" borderId="2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5" xfId="0" applyFont="1" applyBorder="1"/>
    <xf numFmtId="0" fontId="6" fillId="0" borderId="8" xfId="0" applyFont="1" applyBorder="1"/>
    <xf numFmtId="0" fontId="22" fillId="2" borderId="26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5" fillId="14" borderId="70" xfId="0" applyFont="1" applyFill="1" applyBorder="1" applyAlignment="1">
      <alignment horizontal="center"/>
    </xf>
    <xf numFmtId="0" fontId="5" fillId="14" borderId="29" xfId="0" applyFont="1" applyFill="1" applyBorder="1" applyAlignment="1">
      <alignment horizontal="center"/>
    </xf>
    <xf numFmtId="0" fontId="5" fillId="14" borderId="35" xfId="0" applyFont="1" applyFill="1" applyBorder="1" applyAlignment="1">
      <alignment horizontal="center"/>
    </xf>
    <xf numFmtId="0" fontId="22" fillId="31" borderId="40" xfId="0" applyFont="1" applyFill="1" applyBorder="1" applyAlignment="1">
      <alignment horizontal="center" vertical="center" wrapText="1"/>
    </xf>
    <xf numFmtId="0" fontId="22" fillId="31" borderId="41" xfId="0" applyFont="1" applyFill="1" applyBorder="1" applyAlignment="1">
      <alignment horizontal="center" vertical="center" wrapText="1"/>
    </xf>
    <xf numFmtId="0" fontId="22" fillId="31" borderId="43" xfId="0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 wrapText="1"/>
    </xf>
    <xf numFmtId="0" fontId="22" fillId="31" borderId="44" xfId="0" applyFont="1" applyFill="1" applyBorder="1" applyAlignment="1">
      <alignment horizontal="center" vertical="center" wrapText="1"/>
    </xf>
    <xf numFmtId="0" fontId="22" fillId="31" borderId="79" xfId="0" applyFont="1" applyFill="1" applyBorder="1" applyAlignment="1">
      <alignment horizontal="center" vertical="center" wrapText="1"/>
    </xf>
    <xf numFmtId="0" fontId="22" fillId="31" borderId="80" xfId="0" applyFont="1" applyFill="1" applyBorder="1" applyAlignment="1">
      <alignment horizontal="center" vertical="center" wrapText="1"/>
    </xf>
    <xf numFmtId="0" fontId="22" fillId="31" borderId="71" xfId="0" applyFont="1" applyFill="1" applyBorder="1" applyAlignment="1">
      <alignment horizontal="center" vertical="center" wrapText="1"/>
    </xf>
    <xf numFmtId="0" fontId="22" fillId="2" borderId="77" xfId="0" applyFont="1" applyFill="1" applyBorder="1" applyAlignment="1">
      <alignment horizontal="center" vertical="center" wrapText="1"/>
    </xf>
    <xf numFmtId="0" fontId="22" fillId="2" borderId="78" xfId="0" applyFont="1" applyFill="1" applyBorder="1" applyAlignment="1">
      <alignment horizontal="center" vertical="center" wrapText="1"/>
    </xf>
    <xf numFmtId="0" fontId="22" fillId="2" borderId="69" xfId="0" applyFont="1" applyFill="1" applyBorder="1" applyAlignment="1">
      <alignment horizontal="center" vertical="center" wrapText="1"/>
    </xf>
    <xf numFmtId="0" fontId="5" fillId="11" borderId="40" xfId="0" applyFont="1" applyFill="1" applyBorder="1" applyAlignment="1">
      <alignment horizontal="center" vertical="center"/>
    </xf>
    <xf numFmtId="0" fontId="42" fillId="0" borderId="41" xfId="0" applyFont="1" applyBorder="1"/>
    <xf numFmtId="0" fontId="42" fillId="0" borderId="42" xfId="0" applyFont="1" applyBorder="1"/>
    <xf numFmtId="0" fontId="5" fillId="13" borderId="47" xfId="0" applyFont="1" applyFill="1" applyBorder="1" applyAlignment="1">
      <alignment horizontal="center" vertical="center"/>
    </xf>
    <xf numFmtId="0" fontId="42" fillId="0" borderId="15" xfId="0" applyFont="1" applyBorder="1"/>
    <xf numFmtId="0" fontId="42" fillId="0" borderId="6" xfId="0" applyFont="1" applyBorder="1"/>
    <xf numFmtId="0" fontId="42" fillId="0" borderId="49" xfId="0" applyFont="1" applyBorder="1"/>
    <xf numFmtId="0" fontId="5" fillId="11" borderId="43" xfId="0" applyFont="1" applyFill="1" applyBorder="1" applyAlignment="1">
      <alignment horizontal="center" vertical="center"/>
    </xf>
    <xf numFmtId="0" fontId="42" fillId="0" borderId="12" xfId="0" applyFont="1" applyBorder="1"/>
    <xf numFmtId="0" fontId="42" fillId="0" borderId="44" xfId="0" applyFont="1" applyBorder="1"/>
    <xf numFmtId="0" fontId="5" fillId="19" borderId="45" xfId="0" applyFont="1" applyFill="1" applyBorder="1" applyAlignment="1">
      <alignment horizontal="center" vertical="center"/>
    </xf>
    <xf numFmtId="0" fontId="42" fillId="0" borderId="9" xfId="0" applyFont="1" applyBorder="1"/>
    <xf numFmtId="0" fontId="42" fillId="0" borderId="46" xfId="0" applyFont="1" applyBorder="1"/>
    <xf numFmtId="0" fontId="5" fillId="4" borderId="47" xfId="0" applyFont="1" applyFill="1" applyBorder="1" applyAlignment="1">
      <alignment horizontal="center" vertical="center"/>
    </xf>
    <xf numFmtId="0" fontId="42" fillId="0" borderId="48" xfId="0" applyFont="1" applyBorder="1"/>
    <xf numFmtId="0" fontId="5" fillId="18" borderId="47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4" fillId="0" borderId="15" xfId="0" applyFont="1" applyBorder="1"/>
    <xf numFmtId="0" fontId="4" fillId="0" borderId="48" xfId="0" applyFont="1" applyBorder="1"/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9" fillId="17" borderId="52" xfId="0" applyFont="1" applyFill="1" applyBorder="1" applyAlignment="1">
      <alignment horizontal="center" vertical="center"/>
    </xf>
    <xf numFmtId="0" fontId="4" fillId="0" borderId="54" xfId="0" applyFont="1" applyBorder="1"/>
    <xf numFmtId="0" fontId="9" fillId="17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3" fillId="17" borderId="36" xfId="0" applyFont="1" applyFill="1" applyBorder="1" applyAlignment="1">
      <alignment horizontal="center" vertical="center" wrapText="1"/>
    </xf>
    <xf numFmtId="0" fontId="43" fillId="17" borderId="34" xfId="0" applyFont="1" applyFill="1" applyBorder="1" applyAlignment="1">
      <alignment horizontal="center" vertical="center" wrapText="1"/>
    </xf>
    <xf numFmtId="0" fontId="43" fillId="17" borderId="37" xfId="0" applyFont="1" applyFill="1" applyBorder="1" applyAlignment="1">
      <alignment horizontal="center" vertical="center" wrapText="1"/>
    </xf>
    <xf numFmtId="0" fontId="43" fillId="17" borderId="26" xfId="0" applyFont="1" applyFill="1" applyBorder="1" applyAlignment="1">
      <alignment horizontal="center" vertical="center" wrapText="1"/>
    </xf>
    <xf numFmtId="0" fontId="43" fillId="17" borderId="53" xfId="0" applyFont="1" applyFill="1" applyBorder="1" applyAlignment="1">
      <alignment horizontal="center" vertical="center" wrapText="1"/>
    </xf>
    <xf numFmtId="0" fontId="40" fillId="24" borderId="16" xfId="0" applyFont="1" applyFill="1" applyBorder="1" applyAlignment="1">
      <alignment horizontal="center" vertical="center" wrapText="1"/>
    </xf>
    <xf numFmtId="0" fontId="40" fillId="24" borderId="14" xfId="0" applyFont="1" applyFill="1" applyBorder="1" applyAlignment="1">
      <alignment horizontal="center" vertical="center" wrapText="1"/>
    </xf>
    <xf numFmtId="0" fontId="40" fillId="24" borderId="5" xfId="0" applyFont="1" applyFill="1" applyBorder="1" applyAlignment="1">
      <alignment horizontal="center" vertical="center" wrapText="1"/>
    </xf>
    <xf numFmtId="0" fontId="40" fillId="24" borderId="39" xfId="0" applyFont="1" applyFill="1" applyBorder="1" applyAlignment="1">
      <alignment horizontal="center" vertical="center" wrapText="1"/>
    </xf>
    <xf numFmtId="0" fontId="29" fillId="22" borderId="25" xfId="1" applyFont="1" applyFill="1" applyBorder="1" applyAlignment="1">
      <alignment horizontal="center" vertical="center" wrapText="1"/>
    </xf>
    <xf numFmtId="0" fontId="29" fillId="0" borderId="25" xfId="1" applyFont="1" applyBorder="1" applyAlignment="1">
      <alignment horizontal="center" vertical="center" wrapText="1"/>
    </xf>
    <xf numFmtId="0" fontId="29" fillId="23" borderId="25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6" fillId="0" borderId="2" xfId="0" applyFont="1" applyBorder="1"/>
    <xf numFmtId="0" fontId="3" fillId="31" borderId="25" xfId="1" applyFont="1" applyFill="1" applyBorder="1" applyAlignment="1">
      <alignment horizontal="center" vertical="center" wrapText="1"/>
    </xf>
    <xf numFmtId="0" fontId="29" fillId="31" borderId="25" xfId="1" applyFont="1" applyFill="1" applyBorder="1" applyAlignment="1">
      <alignment horizontal="center" vertical="center" wrapText="1"/>
    </xf>
    <xf numFmtId="0" fontId="29" fillId="30" borderId="32" xfId="1" applyFont="1" applyFill="1" applyBorder="1" applyAlignment="1">
      <alignment horizontal="center" vertical="center" wrapText="1"/>
    </xf>
    <xf numFmtId="0" fontId="29" fillId="30" borderId="38" xfId="1" applyFont="1" applyFill="1" applyBorder="1" applyAlignment="1">
      <alignment horizontal="center" vertical="center" wrapText="1"/>
    </xf>
    <xf numFmtId="2" fontId="20" fillId="27" borderId="26" xfId="0" applyNumberFormat="1" applyFont="1" applyFill="1" applyBorder="1" applyAlignment="1">
      <alignment horizontal="center" vertical="center"/>
    </xf>
    <xf numFmtId="2" fontId="20" fillId="27" borderId="81" xfId="0" applyNumberFormat="1" applyFont="1" applyFill="1" applyBorder="1" applyAlignment="1">
      <alignment horizontal="center" vertical="center"/>
    </xf>
    <xf numFmtId="0" fontId="20" fillId="15" borderId="68" xfId="0" applyFont="1" applyFill="1" applyBorder="1" applyAlignment="1">
      <alignment horizontal="center" vertical="center"/>
    </xf>
    <xf numFmtId="0" fontId="4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20" fillId="10" borderId="7" xfId="0" applyNumberFormat="1" applyFont="1" applyFill="1" applyBorder="1" applyAlignment="1">
      <alignment horizontal="center" vertical="center"/>
    </xf>
    <xf numFmtId="2" fontId="20" fillId="10" borderId="82" xfId="0" applyNumberFormat="1" applyFont="1" applyFill="1" applyBorder="1" applyAlignment="1">
      <alignment horizontal="center" vertical="center"/>
    </xf>
    <xf numFmtId="2" fontId="20" fillId="16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98"/>
  <sheetViews>
    <sheetView zoomScale="55" zoomScaleNormal="55" workbookViewId="0">
      <selection activeCell="R10" sqref="R10"/>
    </sheetView>
  </sheetViews>
  <sheetFormatPr defaultColWidth="12.7109375" defaultRowHeight="15"/>
  <cols>
    <col min="1" max="1" width="8" style="20" customWidth="1"/>
    <col min="2" max="2" width="14.140625" style="20" customWidth="1"/>
    <col min="3" max="3" width="20.140625" style="20" customWidth="1"/>
    <col min="4" max="4" width="21.5703125" style="20" customWidth="1"/>
    <col min="5" max="5" width="17.7109375" style="20" customWidth="1"/>
    <col min="6" max="6" width="11.140625" style="20" customWidth="1"/>
    <col min="7" max="7" width="14.42578125" style="20" customWidth="1"/>
    <col min="8" max="8" width="13.42578125" style="20" customWidth="1"/>
    <col min="9" max="9" width="14.42578125" style="20" customWidth="1"/>
    <col min="10" max="11" width="14.28515625" style="20" customWidth="1"/>
    <col min="12" max="12" width="13" style="20" customWidth="1"/>
    <col min="13" max="13" width="15.28515625" style="20" customWidth="1"/>
    <col min="14" max="14" width="12.7109375" style="20" customWidth="1"/>
    <col min="15" max="15" width="13.85546875" style="20" customWidth="1"/>
    <col min="16" max="16" width="15.7109375" style="20" customWidth="1"/>
    <col min="17" max="17" width="14.28515625" style="20" customWidth="1"/>
    <col min="18" max="20" width="12.7109375" style="20" customWidth="1"/>
    <col min="21" max="21" width="12.28515625" style="20" customWidth="1"/>
    <col min="22" max="22" width="12.85546875" style="20" customWidth="1"/>
    <col min="23" max="23" width="13.28515625" style="20" customWidth="1"/>
    <col min="24" max="24" width="14" style="20" customWidth="1"/>
    <col min="25" max="25" width="15" style="20" customWidth="1"/>
    <col min="26" max="26" width="14.85546875" style="20" customWidth="1"/>
    <col min="27" max="27" width="14.42578125" style="20" customWidth="1"/>
    <col min="28" max="28" width="14.85546875" style="20" customWidth="1"/>
    <col min="29" max="29" width="12.5703125" style="20" customWidth="1"/>
    <col min="30" max="30" width="13.140625" style="20" customWidth="1"/>
    <col min="31" max="32" width="18" style="20" customWidth="1"/>
    <col min="33" max="33" width="10.85546875" style="20" customWidth="1"/>
    <col min="34" max="34" width="12.7109375" style="20" customWidth="1"/>
    <col min="35" max="35" width="13.42578125" style="20" customWidth="1"/>
    <col min="36" max="36" width="12.85546875" style="20" bestFit="1" customWidth="1"/>
    <col min="37" max="37" width="11.140625" style="20" customWidth="1"/>
    <col min="38" max="38" width="13.85546875" style="20" customWidth="1"/>
    <col min="39" max="56" width="7.7109375" style="20" customWidth="1"/>
    <col min="57" max="16384" width="12.7109375" style="20"/>
  </cols>
  <sheetData>
    <row r="1" spans="2:37" ht="30.6" customHeight="1">
      <c r="B1" s="206" t="s">
        <v>209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</row>
    <row r="2" spans="2:37" ht="24.75" customHeight="1">
      <c r="B2" s="206" t="s">
        <v>0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1"/>
    </row>
    <row r="3" spans="2:37" ht="31.15" customHeight="1">
      <c r="B3" s="207" t="s">
        <v>214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</row>
    <row r="4" spans="2:37" ht="22.5" customHeight="1">
      <c r="B4" s="208" t="s">
        <v>338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</row>
    <row r="5" spans="2:37" ht="34.5" customHeight="1" thickBot="1">
      <c r="B5" s="209" t="s">
        <v>280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</row>
    <row r="6" spans="2:37" ht="32.25" customHeight="1" thickBot="1">
      <c r="B6" s="210" t="s">
        <v>1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2"/>
    </row>
    <row r="7" spans="2:37" ht="30.75" customHeight="1">
      <c r="B7" s="139"/>
      <c r="C7" s="140"/>
      <c r="D7" s="190"/>
      <c r="E7" s="191"/>
      <c r="F7" s="191"/>
      <c r="G7" s="191"/>
      <c r="H7" s="192"/>
      <c r="I7" s="193" t="s">
        <v>2</v>
      </c>
      <c r="J7" s="194"/>
      <c r="K7" s="195"/>
      <c r="L7" s="196" t="s">
        <v>3</v>
      </c>
      <c r="M7" s="194"/>
      <c r="N7" s="194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1"/>
      <c r="AG7" s="140"/>
    </row>
    <row r="8" spans="2:37" ht="33" customHeight="1">
      <c r="B8" s="142"/>
      <c r="C8" s="142"/>
      <c r="D8" s="142"/>
      <c r="E8" s="197" t="s">
        <v>4</v>
      </c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9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2"/>
      <c r="AB8" s="142"/>
      <c r="AC8" s="142"/>
      <c r="AD8" s="142"/>
      <c r="AE8" s="142"/>
      <c r="AF8" s="142"/>
      <c r="AG8" s="142"/>
    </row>
    <row r="9" spans="2:37" ht="32.450000000000003" customHeight="1">
      <c r="B9" s="142"/>
      <c r="C9" s="142"/>
      <c r="D9" s="142"/>
      <c r="E9" s="200" t="s">
        <v>5</v>
      </c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2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42"/>
      <c r="AB9" s="142"/>
      <c r="AC9" s="142"/>
      <c r="AD9" s="142"/>
      <c r="AE9" s="142"/>
      <c r="AF9" s="142"/>
      <c r="AG9" s="142"/>
    </row>
    <row r="10" spans="2:37" ht="56.45" customHeight="1">
      <c r="B10" s="142"/>
      <c r="C10" s="142"/>
      <c r="D10" s="142"/>
      <c r="E10" s="22" t="s">
        <v>6</v>
      </c>
      <c r="F10" s="203" t="s">
        <v>322</v>
      </c>
      <c r="G10" s="204"/>
      <c r="H10" s="204"/>
      <c r="I10" s="204"/>
      <c r="J10" s="204"/>
      <c r="K10" s="204"/>
      <c r="L10" s="204"/>
      <c r="M10" s="204"/>
      <c r="N10" s="204"/>
      <c r="O10" s="205"/>
      <c r="P10" s="22" t="s">
        <v>206</v>
      </c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2"/>
      <c r="AB10" s="142"/>
      <c r="AC10" s="142"/>
      <c r="AD10" s="142"/>
      <c r="AE10" s="142"/>
      <c r="AF10" s="142"/>
      <c r="AG10" s="142"/>
    </row>
    <row r="11" spans="2:37" ht="46.15" customHeight="1">
      <c r="B11" s="142"/>
      <c r="C11" s="142"/>
      <c r="D11" s="142"/>
      <c r="E11" s="22" t="s">
        <v>7</v>
      </c>
      <c r="F11" s="203" t="s">
        <v>323</v>
      </c>
      <c r="G11" s="204"/>
      <c r="H11" s="204"/>
      <c r="I11" s="204"/>
      <c r="J11" s="204"/>
      <c r="K11" s="204"/>
      <c r="L11" s="204"/>
      <c r="M11" s="204"/>
      <c r="N11" s="204"/>
      <c r="O11" s="205"/>
      <c r="P11" s="22" t="s">
        <v>207</v>
      </c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2"/>
      <c r="AB11" s="142"/>
      <c r="AC11" s="142"/>
      <c r="AD11" s="142"/>
      <c r="AE11" s="142"/>
      <c r="AF11" s="142"/>
      <c r="AG11" s="142"/>
    </row>
    <row r="12" spans="2:37" ht="57.6" customHeight="1">
      <c r="B12" s="142"/>
      <c r="C12" s="142"/>
      <c r="D12" s="142"/>
      <c r="E12" s="22" t="s">
        <v>8</v>
      </c>
      <c r="F12" s="203" t="s">
        <v>330</v>
      </c>
      <c r="G12" s="204"/>
      <c r="H12" s="204"/>
      <c r="I12" s="204"/>
      <c r="J12" s="204"/>
      <c r="K12" s="204"/>
      <c r="L12" s="204"/>
      <c r="M12" s="204"/>
      <c r="N12" s="204"/>
      <c r="O12" s="205"/>
      <c r="P12" s="22" t="s">
        <v>207</v>
      </c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2"/>
      <c r="AB12" s="142"/>
      <c r="AC12" s="142"/>
      <c r="AD12" s="142"/>
      <c r="AE12" s="142"/>
      <c r="AF12" s="142"/>
      <c r="AG12" s="142"/>
      <c r="AH12" s="145"/>
    </row>
    <row r="13" spans="2:37" ht="48" customHeight="1">
      <c r="B13" s="142"/>
      <c r="C13" s="142"/>
      <c r="D13" s="142"/>
      <c r="E13" s="22" t="s">
        <v>9</v>
      </c>
      <c r="F13" s="203" t="s">
        <v>325</v>
      </c>
      <c r="G13" s="204"/>
      <c r="H13" s="204"/>
      <c r="I13" s="204"/>
      <c r="J13" s="204"/>
      <c r="K13" s="204"/>
      <c r="L13" s="204"/>
      <c r="M13" s="204"/>
      <c r="N13" s="204"/>
      <c r="O13" s="205"/>
      <c r="P13" s="22" t="s">
        <v>208</v>
      </c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2"/>
      <c r="AB13" s="142"/>
      <c r="AC13" s="142"/>
      <c r="AD13" s="142"/>
      <c r="AE13" s="142"/>
      <c r="AF13" s="142"/>
      <c r="AG13" s="142"/>
    </row>
    <row r="14" spans="2:37" ht="19.5" customHeight="1">
      <c r="B14" s="142"/>
      <c r="C14" s="142"/>
      <c r="D14" s="142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42"/>
      <c r="AB14" s="142"/>
      <c r="AC14" s="142"/>
      <c r="AD14" s="142"/>
      <c r="AE14" s="142"/>
      <c r="AF14" s="142"/>
      <c r="AG14" s="142"/>
    </row>
    <row r="15" spans="2:37" ht="37.5" customHeight="1">
      <c r="B15" s="220" t="s">
        <v>10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</row>
    <row r="16" spans="2:37" ht="30.75" customHeight="1">
      <c r="B16" s="39" t="s">
        <v>11</v>
      </c>
      <c r="C16" s="221" t="s">
        <v>12</v>
      </c>
      <c r="D16" s="195"/>
      <c r="E16" s="221" t="s">
        <v>13</v>
      </c>
      <c r="F16" s="195"/>
      <c r="G16" s="222" t="s">
        <v>14</v>
      </c>
      <c r="H16" s="223"/>
      <c r="I16" s="222" t="s">
        <v>15</v>
      </c>
      <c r="J16" s="223"/>
      <c r="K16" s="227" t="s">
        <v>245</v>
      </c>
      <c r="L16" s="228"/>
      <c r="M16" s="228"/>
      <c r="N16" s="228"/>
      <c r="O16" s="228"/>
      <c r="P16" s="228"/>
      <c r="Q16" s="228"/>
      <c r="R16" s="228"/>
      <c r="S16" s="228"/>
      <c r="T16" s="229"/>
      <c r="U16" s="224" t="s">
        <v>246</v>
      </c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6"/>
      <c r="AH16" s="120"/>
      <c r="AI16" s="120"/>
      <c r="AJ16" s="120"/>
    </row>
    <row r="17" spans="2:36" ht="20.25" customHeight="1">
      <c r="B17" s="213" t="s">
        <v>16</v>
      </c>
      <c r="C17" s="216" t="s">
        <v>247</v>
      </c>
      <c r="D17" s="217"/>
      <c r="E17" s="216" t="s">
        <v>248</v>
      </c>
      <c r="F17" s="217"/>
      <c r="G17" s="218"/>
      <c r="H17" s="202"/>
      <c r="I17" s="218"/>
      <c r="J17" s="202"/>
      <c r="K17" s="146" t="s">
        <v>283</v>
      </c>
      <c r="L17" s="146" t="s">
        <v>284</v>
      </c>
      <c r="M17" s="146" t="s">
        <v>285</v>
      </c>
      <c r="N17" s="146" t="s">
        <v>286</v>
      </c>
      <c r="O17" s="146" t="s">
        <v>287</v>
      </c>
      <c r="P17" s="146" t="s">
        <v>249</v>
      </c>
      <c r="Q17" s="146" t="s">
        <v>288</v>
      </c>
      <c r="R17" s="146" t="s">
        <v>289</v>
      </c>
      <c r="S17" s="146" t="s">
        <v>290</v>
      </c>
      <c r="T17" s="146" t="s">
        <v>291</v>
      </c>
      <c r="U17" s="146" t="s">
        <v>92</v>
      </c>
      <c r="V17" s="146" t="s">
        <v>93</v>
      </c>
      <c r="W17" s="146" t="s">
        <v>94</v>
      </c>
      <c r="X17" s="146" t="s">
        <v>161</v>
      </c>
      <c r="Y17" s="146" t="s">
        <v>95</v>
      </c>
      <c r="Z17" s="146" t="s">
        <v>96</v>
      </c>
      <c r="AA17" s="146" t="s">
        <v>97</v>
      </c>
      <c r="AB17" s="146" t="s">
        <v>98</v>
      </c>
      <c r="AC17" s="146" t="s">
        <v>99</v>
      </c>
      <c r="AD17" s="146" t="s">
        <v>100</v>
      </c>
      <c r="AE17" s="277" t="s">
        <v>108</v>
      </c>
      <c r="AF17" s="277"/>
      <c r="AG17" s="277"/>
      <c r="AH17" s="118"/>
      <c r="AI17" s="230" t="s">
        <v>17</v>
      </c>
    </row>
    <row r="18" spans="2:36" ht="20.25">
      <c r="B18" s="214"/>
      <c r="C18" s="231" t="s">
        <v>6</v>
      </c>
      <c r="D18" s="202"/>
      <c r="E18" s="231" t="s">
        <v>6</v>
      </c>
      <c r="F18" s="232"/>
      <c r="G18" s="231" t="s">
        <v>281</v>
      </c>
      <c r="H18" s="202"/>
      <c r="I18" s="231" t="s">
        <v>221</v>
      </c>
      <c r="J18" s="201"/>
      <c r="K18" s="147" t="s">
        <v>7</v>
      </c>
      <c r="L18" s="147" t="s">
        <v>7</v>
      </c>
      <c r="M18" s="147" t="s">
        <v>7</v>
      </c>
      <c r="N18" s="147" t="s">
        <v>7</v>
      </c>
      <c r="O18" s="147" t="s">
        <v>7</v>
      </c>
      <c r="P18" s="147" t="s">
        <v>7</v>
      </c>
      <c r="Q18" s="147" t="s">
        <v>7</v>
      </c>
      <c r="R18" s="147" t="s">
        <v>7</v>
      </c>
      <c r="S18" s="147" t="s">
        <v>7</v>
      </c>
      <c r="T18" s="147" t="s">
        <v>7</v>
      </c>
      <c r="U18" s="147" t="s">
        <v>7</v>
      </c>
      <c r="V18" s="147" t="s">
        <v>7</v>
      </c>
      <c r="W18" s="147" t="s">
        <v>7</v>
      </c>
      <c r="X18" s="147" t="s">
        <v>7</v>
      </c>
      <c r="Y18" s="147" t="s">
        <v>9</v>
      </c>
      <c r="Z18" s="147" t="s">
        <v>9</v>
      </c>
      <c r="AA18" s="147" t="s">
        <v>9</v>
      </c>
      <c r="AB18" s="147" t="s">
        <v>8</v>
      </c>
      <c r="AC18" s="147" t="s">
        <v>8</v>
      </c>
      <c r="AD18" s="147" t="s">
        <v>8</v>
      </c>
      <c r="AE18" s="278"/>
      <c r="AF18" s="278"/>
      <c r="AG18" s="278"/>
      <c r="AH18" s="120"/>
      <c r="AI18" s="214"/>
    </row>
    <row r="19" spans="2:36" ht="20.25">
      <c r="B19" s="214"/>
      <c r="C19" s="233" t="s">
        <v>282</v>
      </c>
      <c r="D19" s="202"/>
      <c r="E19" s="234" t="s">
        <v>250</v>
      </c>
      <c r="F19" s="202"/>
      <c r="G19" s="233" t="s">
        <v>282</v>
      </c>
      <c r="H19" s="202"/>
      <c r="I19" s="234" t="s">
        <v>250</v>
      </c>
      <c r="J19" s="202"/>
      <c r="K19" s="40" t="s">
        <v>251</v>
      </c>
      <c r="L19" s="40" t="s">
        <v>251</v>
      </c>
      <c r="M19" s="40" t="s">
        <v>251</v>
      </c>
      <c r="N19" s="40" t="s">
        <v>251</v>
      </c>
      <c r="O19" s="31" t="s">
        <v>252</v>
      </c>
      <c r="P19" s="31" t="s">
        <v>252</v>
      </c>
      <c r="Q19" s="40" t="s">
        <v>251</v>
      </c>
      <c r="R19" s="31" t="s">
        <v>252</v>
      </c>
      <c r="S19" s="40" t="s">
        <v>251</v>
      </c>
      <c r="T19" s="31" t="s">
        <v>252</v>
      </c>
      <c r="U19" s="31" t="s">
        <v>253</v>
      </c>
      <c r="V19" s="31" t="s">
        <v>253</v>
      </c>
      <c r="W19" s="31" t="s">
        <v>253</v>
      </c>
      <c r="X19" s="31" t="s">
        <v>253</v>
      </c>
      <c r="Y19" s="31" t="s">
        <v>254</v>
      </c>
      <c r="Z19" s="31" t="s">
        <v>254</v>
      </c>
      <c r="AA19" s="31" t="s">
        <v>254</v>
      </c>
      <c r="AB19" s="31" t="s">
        <v>253</v>
      </c>
      <c r="AC19" s="31" t="s">
        <v>253</v>
      </c>
      <c r="AD19" s="31" t="s">
        <v>253</v>
      </c>
      <c r="AE19" s="279"/>
      <c r="AF19" s="279"/>
      <c r="AG19" s="279"/>
      <c r="AH19" s="120"/>
      <c r="AI19" s="214"/>
    </row>
    <row r="20" spans="2:36" ht="20.25">
      <c r="B20" s="215"/>
      <c r="C20" s="219" t="s">
        <v>18</v>
      </c>
      <c r="D20" s="202"/>
      <c r="E20" s="219" t="s">
        <v>18</v>
      </c>
      <c r="F20" s="202"/>
      <c r="G20" s="219" t="s">
        <v>18</v>
      </c>
      <c r="H20" s="202"/>
      <c r="I20" s="219" t="s">
        <v>18</v>
      </c>
      <c r="J20" s="202"/>
      <c r="K20" s="148" t="s">
        <v>18</v>
      </c>
      <c r="L20" s="148"/>
      <c r="M20" s="148" t="s">
        <v>18</v>
      </c>
      <c r="N20" s="148"/>
      <c r="O20" s="148" t="s">
        <v>18</v>
      </c>
      <c r="P20" s="148" t="s">
        <v>18</v>
      </c>
      <c r="Q20" s="148" t="s">
        <v>18</v>
      </c>
      <c r="R20" s="148"/>
      <c r="S20" s="148"/>
      <c r="T20" s="148"/>
      <c r="U20" s="148" t="s">
        <v>18</v>
      </c>
      <c r="V20" s="148" t="s">
        <v>18</v>
      </c>
      <c r="W20" s="148" t="s">
        <v>18</v>
      </c>
      <c r="X20" s="148" t="s">
        <v>18</v>
      </c>
      <c r="Y20" s="148" t="s">
        <v>18</v>
      </c>
      <c r="Z20" s="148" t="s">
        <v>18</v>
      </c>
      <c r="AA20" s="148" t="s">
        <v>18</v>
      </c>
      <c r="AB20" s="148" t="s">
        <v>18</v>
      </c>
      <c r="AC20" s="148" t="s">
        <v>18</v>
      </c>
      <c r="AD20" s="148" t="s">
        <v>18</v>
      </c>
      <c r="AE20" s="32" t="s">
        <v>19</v>
      </c>
      <c r="AF20" s="32"/>
      <c r="AG20" s="32" t="s">
        <v>20</v>
      </c>
      <c r="AH20" s="37" t="s">
        <v>21</v>
      </c>
      <c r="AI20" s="215"/>
    </row>
    <row r="21" spans="2:36" ht="34.9" customHeight="1">
      <c r="B21" s="30" t="s">
        <v>6</v>
      </c>
      <c r="C21" s="233" t="s">
        <v>223</v>
      </c>
      <c r="D21" s="202"/>
      <c r="E21" s="233" t="s">
        <v>224</v>
      </c>
      <c r="F21" s="202"/>
      <c r="G21" s="233" t="s">
        <v>225</v>
      </c>
      <c r="H21" s="202"/>
      <c r="I21" s="233"/>
      <c r="J21" s="202"/>
      <c r="L21" s="31"/>
      <c r="M21" s="149"/>
      <c r="O21" s="150"/>
      <c r="P21" s="150"/>
      <c r="Q21" s="150"/>
      <c r="R21" s="150"/>
      <c r="S21" s="150"/>
      <c r="T21" s="150"/>
      <c r="U21" s="31"/>
      <c r="V21" s="150"/>
      <c r="W21" s="31"/>
      <c r="X21" s="150"/>
      <c r="Y21" s="31"/>
      <c r="Z21" s="150"/>
      <c r="AA21" s="31"/>
      <c r="AB21" s="150"/>
      <c r="AC21" s="31"/>
      <c r="AD21" s="31"/>
      <c r="AE21" s="34">
        <v>192</v>
      </c>
      <c r="AF21" s="34"/>
      <c r="AG21" s="34">
        <v>252</v>
      </c>
      <c r="AH21" s="35">
        <f>AE21/AG21*100</f>
        <v>76.19047619047619</v>
      </c>
      <c r="AI21" s="38">
        <f>ROUND(AH21*0.03,2)</f>
        <v>2.29</v>
      </c>
    </row>
    <row r="22" spans="2:36" ht="31.9" customHeight="1">
      <c r="B22" s="30" t="s">
        <v>7</v>
      </c>
      <c r="C22" s="233"/>
      <c r="D22" s="202"/>
      <c r="E22" s="233"/>
      <c r="F22" s="202"/>
      <c r="G22" s="233" t="s">
        <v>225</v>
      </c>
      <c r="H22" s="202"/>
      <c r="I22" s="233"/>
      <c r="J22" s="202"/>
      <c r="K22" s="31" t="s">
        <v>226</v>
      </c>
      <c r="L22" s="31" t="s">
        <v>294</v>
      </c>
      <c r="M22" s="149" t="s">
        <v>227</v>
      </c>
      <c r="N22" s="31" t="s">
        <v>228</v>
      </c>
      <c r="O22" s="150" t="s">
        <v>229</v>
      </c>
      <c r="P22" s="150" t="s">
        <v>230</v>
      </c>
      <c r="Q22" s="45" t="s">
        <v>295</v>
      </c>
      <c r="R22" s="45" t="s">
        <v>231</v>
      </c>
      <c r="S22" s="45" t="s">
        <v>232</v>
      </c>
      <c r="T22" s="45" t="s">
        <v>233</v>
      </c>
      <c r="U22" s="45" t="s">
        <v>234</v>
      </c>
      <c r="V22" s="31" t="s">
        <v>235</v>
      </c>
      <c r="W22" s="45" t="s">
        <v>236</v>
      </c>
      <c r="X22" s="31" t="s">
        <v>237</v>
      </c>
      <c r="Y22" s="45"/>
      <c r="Z22" s="31"/>
      <c r="AB22" s="31"/>
      <c r="AC22" s="31"/>
      <c r="AD22" s="150"/>
      <c r="AE22" s="34">
        <v>509</v>
      </c>
      <c r="AF22" s="34"/>
      <c r="AG22" s="34">
        <v>670</v>
      </c>
      <c r="AH22" s="35">
        <f>AE22/AG22*100</f>
        <v>75.97014925373135</v>
      </c>
      <c r="AI22" s="38">
        <f>ROUND(AH22*0.03,2)</f>
        <v>2.2799999999999998</v>
      </c>
    </row>
    <row r="23" spans="2:36" ht="40.9" customHeight="1">
      <c r="B23" s="151" t="s">
        <v>8</v>
      </c>
      <c r="C23" s="235"/>
      <c r="D23" s="236"/>
      <c r="E23" s="235"/>
      <c r="F23" s="236"/>
      <c r="G23" s="233"/>
      <c r="H23" s="202"/>
      <c r="I23" s="233" t="s">
        <v>225</v>
      </c>
      <c r="J23" s="202"/>
      <c r="K23" s="31"/>
      <c r="L23" s="152"/>
      <c r="M23" s="152"/>
      <c r="N23" s="31"/>
      <c r="O23" s="31"/>
      <c r="P23" s="31"/>
      <c r="Q23" s="31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 t="s">
        <v>241</v>
      </c>
      <c r="AC23" s="152" t="s">
        <v>242</v>
      </c>
      <c r="AD23" s="172" t="s">
        <v>243</v>
      </c>
      <c r="AE23" s="34">
        <v>198</v>
      </c>
      <c r="AF23" s="34"/>
      <c r="AG23" s="34">
        <v>229</v>
      </c>
      <c r="AH23" s="35">
        <f>AE23/AG23*100</f>
        <v>86.462882096069876</v>
      </c>
      <c r="AI23" s="38">
        <f>ROUND(AH23*0.03,2)</f>
        <v>2.59</v>
      </c>
    </row>
    <row r="24" spans="2:36" ht="28.9" customHeight="1">
      <c r="B24" s="116" t="s">
        <v>9</v>
      </c>
      <c r="C24" s="237"/>
      <c r="D24" s="238"/>
      <c r="E24" s="237"/>
      <c r="F24" s="238"/>
      <c r="G24" s="237"/>
      <c r="H24" s="238"/>
      <c r="I24" s="233" t="s">
        <v>225</v>
      </c>
      <c r="J24" s="202"/>
      <c r="K24" s="153"/>
      <c r="L24" s="153"/>
      <c r="M24" s="154"/>
      <c r="N24" s="153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 t="s">
        <v>238</v>
      </c>
      <c r="Z24" s="155" t="s">
        <v>239</v>
      </c>
      <c r="AA24" s="155" t="s">
        <v>240</v>
      </c>
      <c r="AB24" s="155"/>
      <c r="AC24" s="153"/>
      <c r="AD24" s="31"/>
      <c r="AE24" s="34">
        <v>122</v>
      </c>
      <c r="AF24" s="34"/>
      <c r="AG24" s="34">
        <v>152</v>
      </c>
      <c r="AH24" s="35">
        <f>AE24/AG24*100</f>
        <v>80.26315789473685</v>
      </c>
      <c r="AI24" s="38">
        <f>ROUND(AH24*0.03,2)</f>
        <v>2.41</v>
      </c>
    </row>
    <row r="25" spans="2:36" ht="28.9" customHeight="1">
      <c r="B25" s="42"/>
      <c r="C25" s="43"/>
      <c r="D25" s="120"/>
      <c r="E25" s="43"/>
      <c r="F25" s="120"/>
      <c r="G25" s="43"/>
      <c r="H25" s="120"/>
      <c r="I25" s="43"/>
      <c r="J25" s="120"/>
      <c r="K25" s="43"/>
      <c r="L25" s="43"/>
      <c r="M25" s="44"/>
      <c r="N25" s="43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3"/>
      <c r="AD25" s="43"/>
      <c r="AE25" s="45"/>
      <c r="AF25" s="45"/>
      <c r="AG25" s="43"/>
      <c r="AH25" s="42"/>
      <c r="AI25" s="42"/>
      <c r="AJ25" s="46"/>
    </row>
    <row r="26" spans="2:36" ht="18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  <c r="AF26" s="26"/>
      <c r="AG26" s="26"/>
      <c r="AH26" s="26"/>
      <c r="AI26" s="26"/>
      <c r="AJ26" s="26"/>
    </row>
    <row r="27" spans="2:36" ht="33.75" customHeight="1">
      <c r="B27" s="247" t="s">
        <v>22</v>
      </c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</row>
    <row r="28" spans="2:36" ht="34.5" customHeight="1">
      <c r="B28" s="156"/>
      <c r="C28" s="248" t="s">
        <v>255</v>
      </c>
      <c r="D28" s="249"/>
      <c r="E28" s="249"/>
      <c r="F28" s="249"/>
      <c r="G28" s="249"/>
      <c r="H28" s="249"/>
      <c r="I28" s="249"/>
      <c r="J28" s="249"/>
      <c r="K28" s="249"/>
      <c r="L28" s="249"/>
      <c r="M28" s="250" t="s">
        <v>23</v>
      </c>
      <c r="N28" s="250"/>
      <c r="O28" s="250"/>
      <c r="P28" s="250" t="s">
        <v>24</v>
      </c>
      <c r="Q28" s="250"/>
      <c r="R28" s="250"/>
      <c r="S28" s="250"/>
      <c r="T28" s="250"/>
      <c r="U28" s="250"/>
      <c r="V28" s="250"/>
      <c r="W28" s="250" t="s">
        <v>25</v>
      </c>
      <c r="X28" s="250"/>
      <c r="Y28" s="250"/>
      <c r="Z28" s="250"/>
      <c r="AA28" s="250" t="s">
        <v>26</v>
      </c>
      <c r="AB28" s="250"/>
      <c r="AC28" s="250"/>
      <c r="AD28" s="250"/>
      <c r="AE28" s="171" t="s">
        <v>27</v>
      </c>
      <c r="AF28" s="186"/>
      <c r="AG28" s="280" t="s">
        <v>256</v>
      </c>
      <c r="AH28" s="280"/>
      <c r="AI28" s="281"/>
      <c r="AJ28" s="239" t="s">
        <v>17</v>
      </c>
    </row>
    <row r="29" spans="2:36" ht="30.6" customHeight="1">
      <c r="B29" s="157" t="s">
        <v>16</v>
      </c>
      <c r="C29" s="32" t="s">
        <v>6</v>
      </c>
      <c r="D29" s="32" t="s">
        <v>6</v>
      </c>
      <c r="E29" s="32" t="s">
        <v>6</v>
      </c>
      <c r="F29" s="32" t="s">
        <v>6</v>
      </c>
      <c r="G29" s="32" t="s">
        <v>6</v>
      </c>
      <c r="H29" s="32" t="s">
        <v>6</v>
      </c>
      <c r="I29" s="32" t="s">
        <v>6</v>
      </c>
      <c r="J29" s="32" t="s">
        <v>6</v>
      </c>
      <c r="K29" s="32" t="s">
        <v>6</v>
      </c>
      <c r="L29" s="32" t="s">
        <v>6</v>
      </c>
      <c r="M29" s="158" t="s">
        <v>8</v>
      </c>
      <c r="N29" s="158" t="s">
        <v>6</v>
      </c>
      <c r="O29" s="158" t="s">
        <v>6</v>
      </c>
      <c r="P29" s="158" t="s">
        <v>6</v>
      </c>
      <c r="Q29" s="158" t="s">
        <v>7</v>
      </c>
      <c r="R29" s="158" t="s">
        <v>7</v>
      </c>
      <c r="S29" s="158" t="s">
        <v>7</v>
      </c>
      <c r="T29" s="158" t="s">
        <v>7</v>
      </c>
      <c r="U29" s="158" t="s">
        <v>7</v>
      </c>
      <c r="V29" s="158" t="s">
        <v>7</v>
      </c>
      <c r="W29" s="158" t="s">
        <v>7</v>
      </c>
      <c r="X29" s="158" t="s">
        <v>7</v>
      </c>
      <c r="Y29" s="158" t="s">
        <v>8</v>
      </c>
      <c r="Z29" s="158" t="s">
        <v>8</v>
      </c>
      <c r="AA29" s="158" t="s">
        <v>8</v>
      </c>
      <c r="AB29" s="158" t="s">
        <v>8</v>
      </c>
      <c r="AC29" s="158" t="s">
        <v>8</v>
      </c>
      <c r="AD29" s="158" t="s">
        <v>8</v>
      </c>
      <c r="AE29" s="158" t="s">
        <v>8</v>
      </c>
      <c r="AF29" s="158" t="s">
        <v>8</v>
      </c>
      <c r="AG29" s="279"/>
      <c r="AH29" s="279"/>
      <c r="AI29" s="282"/>
      <c r="AJ29" s="214"/>
    </row>
    <row r="30" spans="2:36" s="162" customFormat="1" ht="37.15" customHeight="1">
      <c r="B30" s="159" t="s">
        <v>28</v>
      </c>
      <c r="C30" s="160" t="s">
        <v>257</v>
      </c>
      <c r="D30" s="160" t="s">
        <v>258</v>
      </c>
      <c r="E30" s="160" t="s">
        <v>259</v>
      </c>
      <c r="F30" s="160" t="s">
        <v>260</v>
      </c>
      <c r="G30" s="160" t="s">
        <v>261</v>
      </c>
      <c r="H30" s="160" t="s">
        <v>262</v>
      </c>
      <c r="I30" s="160" t="s">
        <v>263</v>
      </c>
      <c r="J30" s="160" t="s">
        <v>264</v>
      </c>
      <c r="K30" s="160" t="s">
        <v>265</v>
      </c>
      <c r="L30" s="160" t="s">
        <v>266</v>
      </c>
      <c r="M30" s="160" t="s">
        <v>267</v>
      </c>
      <c r="N30" s="160" t="s">
        <v>268</v>
      </c>
      <c r="O30" s="160" t="s">
        <v>292</v>
      </c>
      <c r="P30" s="160" t="s">
        <v>293</v>
      </c>
      <c r="Q30" s="160" t="s">
        <v>269</v>
      </c>
      <c r="R30" s="160" t="s">
        <v>61</v>
      </c>
      <c r="S30" s="160" t="s">
        <v>62</v>
      </c>
      <c r="T30" s="160" t="s">
        <v>63</v>
      </c>
      <c r="U30" s="160" t="s">
        <v>64</v>
      </c>
      <c r="V30" s="160" t="s">
        <v>65</v>
      </c>
      <c r="W30" s="160" t="s">
        <v>270</v>
      </c>
      <c r="X30" s="160" t="s">
        <v>271</v>
      </c>
      <c r="Y30" s="160" t="s">
        <v>66</v>
      </c>
      <c r="Z30" s="160" t="s">
        <v>67</v>
      </c>
      <c r="AA30" s="160" t="s">
        <v>68</v>
      </c>
      <c r="AB30" s="160" t="s">
        <v>69</v>
      </c>
      <c r="AC30" s="160" t="s">
        <v>70</v>
      </c>
      <c r="AD30" s="160" t="s">
        <v>71</v>
      </c>
      <c r="AE30" s="160" t="s">
        <v>107</v>
      </c>
      <c r="AF30" s="160" t="s">
        <v>244</v>
      </c>
      <c r="AG30" s="160" t="s">
        <v>19</v>
      </c>
      <c r="AH30" s="160" t="s">
        <v>20</v>
      </c>
      <c r="AI30" s="161" t="s">
        <v>21</v>
      </c>
      <c r="AJ30" s="214"/>
    </row>
    <row r="31" spans="2:36" ht="30" customHeight="1">
      <c r="B31" s="163" t="s">
        <v>6</v>
      </c>
      <c r="C31" s="153" t="s">
        <v>296</v>
      </c>
      <c r="D31" s="153" t="s">
        <v>335</v>
      </c>
      <c r="E31" s="153" t="s">
        <v>297</v>
      </c>
      <c r="F31" s="153" t="s">
        <v>298</v>
      </c>
      <c r="G31" s="153" t="s">
        <v>299</v>
      </c>
      <c r="H31" s="153" t="s">
        <v>300</v>
      </c>
      <c r="I31" s="153" t="s">
        <v>301</v>
      </c>
      <c r="J31" s="153" t="s">
        <v>302</v>
      </c>
      <c r="K31" s="153" t="s">
        <v>303</v>
      </c>
      <c r="L31" s="153" t="s">
        <v>304</v>
      </c>
      <c r="M31" s="153" t="s">
        <v>305</v>
      </c>
      <c r="N31" s="153" t="s">
        <v>306</v>
      </c>
      <c r="O31" s="153" t="s">
        <v>305</v>
      </c>
      <c r="P31" s="153" t="s">
        <v>306</v>
      </c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64"/>
      <c r="AF31" s="164"/>
      <c r="AG31" s="147">
        <v>664</v>
      </c>
      <c r="AH31" s="147">
        <v>1128</v>
      </c>
      <c r="AI31" s="165">
        <f>AG31/AH31*100</f>
        <v>58.865248226950349</v>
      </c>
      <c r="AJ31" s="166">
        <f>ROUND(AI31*0.03,2)</f>
        <v>1.77</v>
      </c>
    </row>
    <row r="32" spans="2:36" ht="30" customHeight="1">
      <c r="B32" s="163" t="s">
        <v>7</v>
      </c>
      <c r="C32" s="153"/>
      <c r="D32" s="153"/>
      <c r="E32" s="153"/>
      <c r="F32" s="153"/>
      <c r="G32" s="164"/>
      <c r="H32" s="164"/>
      <c r="I32" s="153"/>
      <c r="J32" s="153"/>
      <c r="K32" s="153"/>
      <c r="L32" s="153"/>
      <c r="M32" s="153"/>
      <c r="N32" s="153"/>
      <c r="O32" s="153"/>
      <c r="P32" s="164"/>
      <c r="Q32" s="153" t="s">
        <v>307</v>
      </c>
      <c r="R32" s="153" t="s">
        <v>308</v>
      </c>
      <c r="S32" s="153" t="s">
        <v>309</v>
      </c>
      <c r="T32" s="154" t="s">
        <v>310</v>
      </c>
      <c r="U32" s="153" t="s">
        <v>311</v>
      </c>
      <c r="V32" s="153" t="s">
        <v>312</v>
      </c>
      <c r="W32" s="153" t="s">
        <v>313</v>
      </c>
      <c r="X32" s="153" t="s">
        <v>314</v>
      </c>
      <c r="Y32" s="153"/>
      <c r="Z32" s="153"/>
      <c r="AA32" s="153"/>
      <c r="AB32" s="164"/>
      <c r="AC32" s="164"/>
      <c r="AD32" s="153"/>
      <c r="AE32" s="153"/>
      <c r="AF32" s="153"/>
      <c r="AG32" s="147">
        <v>148</v>
      </c>
      <c r="AH32" s="147">
        <v>306</v>
      </c>
      <c r="AI32" s="165">
        <f>AG32/AH32*100</f>
        <v>48.366013071895424</v>
      </c>
      <c r="AJ32" s="166">
        <f>ROUND(AI32*0.03,2)</f>
        <v>1.45</v>
      </c>
    </row>
    <row r="33" spans="2:36" ht="30" customHeight="1">
      <c r="B33" s="163" t="s">
        <v>8</v>
      </c>
      <c r="C33" s="153"/>
      <c r="D33" s="153"/>
      <c r="E33" s="153"/>
      <c r="F33" s="153"/>
      <c r="G33" s="153"/>
      <c r="H33" s="153"/>
      <c r="I33" s="164"/>
      <c r="J33" s="164"/>
      <c r="K33" s="164"/>
      <c r="L33" s="164"/>
      <c r="M33" s="153"/>
      <c r="N33" s="164"/>
      <c r="O33" s="153"/>
      <c r="P33" s="164"/>
      <c r="Q33" s="153"/>
      <c r="R33" s="153"/>
      <c r="S33" s="153"/>
      <c r="T33" s="153"/>
      <c r="U33" s="153"/>
      <c r="V33" s="164"/>
      <c r="W33" s="164"/>
      <c r="X33" s="153"/>
      <c r="AC33" s="173" t="s">
        <v>319</v>
      </c>
      <c r="AD33" s="173" t="s">
        <v>320</v>
      </c>
      <c r="AE33" s="173" t="s">
        <v>321</v>
      </c>
      <c r="AF33" s="173" t="s">
        <v>334</v>
      </c>
      <c r="AG33" s="147">
        <v>103</v>
      </c>
      <c r="AH33" s="147">
        <v>215</v>
      </c>
      <c r="AI33" s="165">
        <f>AG33/AH33*100</f>
        <v>47.906976744186046</v>
      </c>
      <c r="AJ33" s="166">
        <f>ROUND(AI33*0.03,2)</f>
        <v>1.44</v>
      </c>
    </row>
    <row r="34" spans="2:36" ht="31.9" customHeight="1">
      <c r="B34" s="163" t="s">
        <v>9</v>
      </c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64"/>
      <c r="Q34" s="153"/>
      <c r="R34" s="153"/>
      <c r="S34" s="153"/>
      <c r="T34" s="153"/>
      <c r="U34" s="164"/>
      <c r="V34" s="153"/>
      <c r="W34" s="153"/>
      <c r="X34" s="153"/>
      <c r="Y34" s="153" t="s">
        <v>315</v>
      </c>
      <c r="Z34" s="153" t="s">
        <v>316</v>
      </c>
      <c r="AA34" s="153" t="s">
        <v>317</v>
      </c>
      <c r="AB34" s="153" t="s">
        <v>318</v>
      </c>
      <c r="AC34" s="153"/>
      <c r="AD34" s="164"/>
      <c r="AE34" s="164"/>
      <c r="AF34" s="164"/>
      <c r="AG34" s="147">
        <v>95</v>
      </c>
      <c r="AH34" s="147">
        <v>166</v>
      </c>
      <c r="AI34" s="165">
        <f>AG34/AH34*100</f>
        <v>57.228915662650607</v>
      </c>
      <c r="AJ34" s="166">
        <f>ROUND(AI34*0.03,2)</f>
        <v>1.72</v>
      </c>
    </row>
    <row r="35" spans="2:36" ht="18"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8"/>
      <c r="AD35" s="27"/>
      <c r="AE35" s="27"/>
      <c r="AF35" s="27"/>
      <c r="AG35" s="27"/>
      <c r="AH35" s="27"/>
      <c r="AI35" s="27"/>
      <c r="AJ35" s="27"/>
    </row>
    <row r="36" spans="2:36" ht="28.15" customHeight="1">
      <c r="B36" s="240" t="s">
        <v>29</v>
      </c>
      <c r="C36" s="238"/>
      <c r="D36" s="238"/>
      <c r="E36" s="238"/>
      <c r="F36" s="238"/>
      <c r="G36" s="238"/>
      <c r="H36" s="238"/>
      <c r="I36" s="238"/>
      <c r="J36" s="238"/>
      <c r="K36" s="26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7"/>
      <c r="AE36" s="27"/>
      <c r="AF36" s="27"/>
      <c r="AG36" s="27"/>
      <c r="AH36" s="27"/>
      <c r="AI36" s="27"/>
      <c r="AJ36" s="27"/>
    </row>
    <row r="37" spans="2:36" ht="18">
      <c r="B37" s="239" t="s">
        <v>16</v>
      </c>
      <c r="C37" s="241" t="s">
        <v>30</v>
      </c>
      <c r="D37" s="242"/>
      <c r="E37" s="241" t="s">
        <v>31</v>
      </c>
      <c r="F37" s="242"/>
      <c r="G37" s="241" t="s">
        <v>32</v>
      </c>
      <c r="H37" s="245"/>
      <c r="I37" s="242"/>
      <c r="J37" s="239" t="s">
        <v>17</v>
      </c>
      <c r="K37" s="26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7"/>
      <c r="AE37" s="27"/>
      <c r="AF37" s="27"/>
      <c r="AG37" s="27"/>
      <c r="AH37" s="27"/>
      <c r="AI37" s="27"/>
      <c r="AJ37" s="27"/>
    </row>
    <row r="38" spans="2:36" ht="18">
      <c r="B38" s="214"/>
      <c r="C38" s="243"/>
      <c r="D38" s="242"/>
      <c r="E38" s="243"/>
      <c r="F38" s="242"/>
      <c r="G38" s="243"/>
      <c r="H38" s="246"/>
      <c r="I38" s="242"/>
      <c r="J38" s="214"/>
      <c r="K38" s="26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8"/>
      <c r="AD38" s="27"/>
      <c r="AE38" s="27"/>
      <c r="AF38" s="27"/>
      <c r="AG38" s="26"/>
      <c r="AH38" s="27"/>
      <c r="AI38" s="27"/>
      <c r="AJ38" s="27"/>
    </row>
    <row r="39" spans="2:36" ht="32.450000000000003" customHeight="1">
      <c r="B39" s="214"/>
      <c r="C39" s="244"/>
      <c r="D39" s="195"/>
      <c r="E39" s="244"/>
      <c r="F39" s="195"/>
      <c r="G39" s="244"/>
      <c r="H39" s="194"/>
      <c r="I39" s="195"/>
      <c r="J39" s="214"/>
      <c r="K39" s="26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8"/>
      <c r="AD39" s="27"/>
      <c r="AE39" s="27"/>
      <c r="AF39" s="27"/>
      <c r="AG39" s="26"/>
      <c r="AH39" s="27"/>
      <c r="AI39" s="27"/>
      <c r="AJ39" s="27"/>
    </row>
    <row r="40" spans="2:36" ht="20.25">
      <c r="B40" s="215"/>
      <c r="C40" s="32" t="s">
        <v>19</v>
      </c>
      <c r="D40" s="32" t="s">
        <v>20</v>
      </c>
      <c r="E40" s="32" t="s">
        <v>19</v>
      </c>
      <c r="F40" s="32" t="s">
        <v>20</v>
      </c>
      <c r="G40" s="32" t="s">
        <v>19</v>
      </c>
      <c r="H40" s="32" t="s">
        <v>20</v>
      </c>
      <c r="I40" s="33" t="s">
        <v>21</v>
      </c>
      <c r="J40" s="215"/>
      <c r="K40" s="26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8"/>
      <c r="AC40" s="27"/>
      <c r="AD40" s="27"/>
      <c r="AE40" s="27"/>
      <c r="AF40" s="27"/>
      <c r="AG40" s="26"/>
      <c r="AH40" s="27"/>
      <c r="AI40" s="27"/>
      <c r="AJ40" s="27"/>
    </row>
    <row r="41" spans="2:36" ht="31.9" customHeight="1">
      <c r="B41" s="30" t="s">
        <v>6</v>
      </c>
      <c r="C41" s="34">
        <f t="shared" ref="C41:C44" si="0">AE21</f>
        <v>192</v>
      </c>
      <c r="D41" s="34">
        <f>AG21</f>
        <v>252</v>
      </c>
      <c r="E41" s="89">
        <f t="shared" ref="E41:F44" si="1">AG31</f>
        <v>664</v>
      </c>
      <c r="F41" s="89">
        <f t="shared" si="1"/>
        <v>1128</v>
      </c>
      <c r="G41" s="22">
        <f>SUM(C41,E41)</f>
        <v>856</v>
      </c>
      <c r="H41" s="22">
        <f>SUM(D41,F41)</f>
        <v>1380</v>
      </c>
      <c r="I41" s="35">
        <f t="shared" ref="I41:I44" si="2">G41/H41*100</f>
        <v>62.028985507246382</v>
      </c>
      <c r="J41" s="36">
        <f t="shared" ref="J41:J44" si="3">ROUND(I41*0.03,2)</f>
        <v>1.86</v>
      </c>
      <c r="K41" s="26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  <c r="AC41" s="27"/>
      <c r="AD41" s="27"/>
      <c r="AE41" s="27"/>
      <c r="AF41" s="27"/>
      <c r="AG41" s="26"/>
      <c r="AH41" s="27"/>
      <c r="AI41" s="27"/>
      <c r="AJ41" s="27"/>
    </row>
    <row r="42" spans="2:36" ht="33" customHeight="1">
      <c r="B42" s="30" t="s">
        <v>7</v>
      </c>
      <c r="C42" s="34">
        <f t="shared" si="0"/>
        <v>509</v>
      </c>
      <c r="D42" s="34">
        <f>AG22</f>
        <v>670</v>
      </c>
      <c r="E42" s="89">
        <f t="shared" si="1"/>
        <v>148</v>
      </c>
      <c r="F42" s="89">
        <f t="shared" si="1"/>
        <v>306</v>
      </c>
      <c r="G42" s="22">
        <f t="shared" ref="G42:H44" si="4">SUM(C42,E42)</f>
        <v>657</v>
      </c>
      <c r="H42" s="22">
        <f t="shared" si="4"/>
        <v>976</v>
      </c>
      <c r="I42" s="35">
        <f t="shared" si="2"/>
        <v>67.315573770491795</v>
      </c>
      <c r="J42" s="36">
        <f t="shared" si="3"/>
        <v>2.02</v>
      </c>
      <c r="K42" s="26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8"/>
      <c r="AC42" s="27"/>
      <c r="AD42" s="27"/>
      <c r="AE42" s="27"/>
      <c r="AF42" s="27"/>
      <c r="AG42" s="26"/>
      <c r="AH42" s="27"/>
      <c r="AI42" s="27"/>
      <c r="AJ42" s="27"/>
    </row>
    <row r="43" spans="2:36" ht="27" customHeight="1">
      <c r="B43" s="30" t="s">
        <v>8</v>
      </c>
      <c r="C43" s="34">
        <f t="shared" si="0"/>
        <v>198</v>
      </c>
      <c r="D43" s="34">
        <f>AG23</f>
        <v>229</v>
      </c>
      <c r="E43" s="89">
        <f t="shared" si="1"/>
        <v>103</v>
      </c>
      <c r="F43" s="89">
        <f t="shared" si="1"/>
        <v>215</v>
      </c>
      <c r="G43" s="22">
        <f t="shared" si="4"/>
        <v>301</v>
      </c>
      <c r="H43" s="22">
        <f t="shared" si="4"/>
        <v>444</v>
      </c>
      <c r="I43" s="35">
        <f t="shared" si="2"/>
        <v>67.792792792792795</v>
      </c>
      <c r="J43" s="36">
        <f t="shared" si="3"/>
        <v>2.0299999999999998</v>
      </c>
      <c r="K43" s="26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8"/>
      <c r="AC43" s="27"/>
      <c r="AD43" s="27"/>
      <c r="AE43" s="27"/>
      <c r="AF43" s="27"/>
      <c r="AG43" s="26"/>
      <c r="AH43" s="27"/>
      <c r="AI43" s="27"/>
      <c r="AJ43" s="27"/>
    </row>
    <row r="44" spans="2:36" ht="33" customHeight="1">
      <c r="B44" s="30" t="s">
        <v>9</v>
      </c>
      <c r="C44" s="34">
        <f t="shared" si="0"/>
        <v>122</v>
      </c>
      <c r="D44" s="34">
        <f>AG24</f>
        <v>152</v>
      </c>
      <c r="E44" s="89">
        <f t="shared" si="1"/>
        <v>95</v>
      </c>
      <c r="F44" s="89">
        <f t="shared" si="1"/>
        <v>166</v>
      </c>
      <c r="G44" s="22">
        <f t="shared" si="4"/>
        <v>217</v>
      </c>
      <c r="H44" s="22">
        <f t="shared" si="4"/>
        <v>318</v>
      </c>
      <c r="I44" s="35">
        <f t="shared" si="2"/>
        <v>68.238993710691815</v>
      </c>
      <c r="J44" s="36">
        <f t="shared" si="3"/>
        <v>2.0499999999999998</v>
      </c>
      <c r="K44" s="26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8"/>
      <c r="AC44" s="27"/>
      <c r="AD44" s="27"/>
      <c r="AE44" s="27"/>
      <c r="AF44" s="27"/>
      <c r="AG44" s="26"/>
      <c r="AH44" s="27"/>
      <c r="AI44" s="27"/>
      <c r="AJ44" s="27"/>
    </row>
    <row r="45" spans="2:36" ht="18"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7"/>
      <c r="AE45" s="27"/>
      <c r="AF45" s="27"/>
      <c r="AG45" s="26"/>
      <c r="AH45" s="27"/>
      <c r="AI45" s="27"/>
      <c r="AJ45" s="27"/>
    </row>
    <row r="46" spans="2:36" ht="18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2:36" ht="51" customHeight="1">
      <c r="B47" s="272" t="s">
        <v>328</v>
      </c>
      <c r="C47" s="273"/>
      <c r="D47" s="273"/>
      <c r="E47" s="273"/>
      <c r="F47" s="273"/>
      <c r="G47" s="274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2:36" ht="38.450000000000003" customHeight="1">
      <c r="B48" s="265" t="s">
        <v>272</v>
      </c>
      <c r="C48" s="62" t="s">
        <v>273</v>
      </c>
      <c r="D48" s="117" t="s">
        <v>274</v>
      </c>
      <c r="E48" s="283" t="s">
        <v>275</v>
      </c>
      <c r="F48" s="283"/>
      <c r="G48" s="180"/>
      <c r="H48" s="26"/>
      <c r="I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2:36" ht="38.450000000000003" customHeight="1">
      <c r="B49" s="238"/>
      <c r="C49" s="181" t="s">
        <v>276</v>
      </c>
      <c r="D49" s="181" t="s">
        <v>276</v>
      </c>
      <c r="E49" s="63" t="s">
        <v>276</v>
      </c>
      <c r="F49" s="181" t="s">
        <v>277</v>
      </c>
      <c r="G49" s="266" t="s">
        <v>278</v>
      </c>
      <c r="H49" s="26"/>
      <c r="I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2:36" ht="46.5" customHeight="1">
      <c r="B50" s="238"/>
      <c r="C50" s="69" t="s">
        <v>18</v>
      </c>
      <c r="D50" s="69" t="s">
        <v>18</v>
      </c>
      <c r="E50" s="69" t="s">
        <v>18</v>
      </c>
      <c r="F50" s="69" t="s">
        <v>21</v>
      </c>
      <c r="G50" s="238"/>
      <c r="H50" s="26"/>
      <c r="I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2:36" ht="39" customHeight="1">
      <c r="B51" s="116" t="s">
        <v>6</v>
      </c>
      <c r="C51" s="153" t="str">
        <f>CONCATENATE(C41,"/",D41)</f>
        <v>192/252</v>
      </c>
      <c r="D51" s="153" t="str">
        <f>CONCATENATE(E41,"/",F41)</f>
        <v>664/1128</v>
      </c>
      <c r="E51" s="153" t="str">
        <f>CONCATENATE(G41,"/",H41)</f>
        <v>856/1380</v>
      </c>
      <c r="F51" s="70">
        <f t="shared" ref="F51:G54" si="5">I41</f>
        <v>62.028985507246382</v>
      </c>
      <c r="G51" s="182">
        <f t="shared" si="5"/>
        <v>1.86</v>
      </c>
      <c r="H51" s="26"/>
      <c r="I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2:36" ht="31.9" customHeight="1">
      <c r="B52" s="116" t="s">
        <v>7</v>
      </c>
      <c r="C52" s="153" t="str">
        <f>CONCATENATE(C42,"/",D42)</f>
        <v>509/670</v>
      </c>
      <c r="D52" s="153" t="str">
        <f>CONCATENATE(E42,"/",F42)</f>
        <v>148/306</v>
      </c>
      <c r="E52" s="153" t="str">
        <f>CONCATENATE(G42,"/",H42)</f>
        <v>657/976</v>
      </c>
      <c r="F52" s="70">
        <f t="shared" si="5"/>
        <v>67.315573770491795</v>
      </c>
      <c r="G52" s="182">
        <f t="shared" si="5"/>
        <v>2.02</v>
      </c>
      <c r="H52" s="26"/>
      <c r="I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2:36" ht="31.9" customHeight="1">
      <c r="B53" s="116" t="s">
        <v>8</v>
      </c>
      <c r="C53" s="153" t="str">
        <f>CONCATENATE(C43,"/",D43)</f>
        <v>198/229</v>
      </c>
      <c r="D53" s="153" t="str">
        <f>CONCATENATE(E43,"/",F43)</f>
        <v>103/215</v>
      </c>
      <c r="E53" s="153" t="str">
        <f>CONCATENATE(G43,"/",H43)</f>
        <v>301/444</v>
      </c>
      <c r="F53" s="70">
        <f t="shared" si="5"/>
        <v>67.792792792792795</v>
      </c>
      <c r="G53" s="182">
        <f t="shared" si="5"/>
        <v>2.0299999999999998</v>
      </c>
      <c r="H53" s="26"/>
      <c r="I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2:36" ht="34.9" customHeight="1">
      <c r="B54" s="116" t="s">
        <v>9</v>
      </c>
      <c r="C54" s="153" t="str">
        <f>CONCATENATE(C44,"/",D44)</f>
        <v>122/152</v>
      </c>
      <c r="D54" s="153" t="str">
        <f>CONCATENATE(E44,"/",F44)</f>
        <v>95/166</v>
      </c>
      <c r="E54" s="153" t="str">
        <f>CONCATENATE(G44,"/",H44)</f>
        <v>217/318</v>
      </c>
      <c r="F54" s="70">
        <f t="shared" si="5"/>
        <v>68.238993710691815</v>
      </c>
      <c r="G54" s="182">
        <f t="shared" si="5"/>
        <v>2.0499999999999998</v>
      </c>
      <c r="H54" s="26"/>
      <c r="I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2:36" ht="18">
      <c r="B55" s="26"/>
      <c r="C55" s="26"/>
      <c r="D55" s="21"/>
      <c r="E55" s="26"/>
      <c r="F55" s="26"/>
      <c r="G55" s="26"/>
      <c r="H55" s="26"/>
      <c r="I55" s="167"/>
      <c r="J55" s="27"/>
      <c r="K55" s="167"/>
      <c r="L55" s="27"/>
      <c r="M55" s="27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2:36" ht="18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spans="2:36" ht="32.450000000000003" customHeight="1">
      <c r="B57" s="254" t="s">
        <v>337</v>
      </c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2:36" ht="18">
      <c r="B58" s="257" t="s">
        <v>33</v>
      </c>
      <c r="C58" s="257" t="s">
        <v>34</v>
      </c>
      <c r="D58" s="257" t="s">
        <v>35</v>
      </c>
      <c r="E58" s="257" t="s">
        <v>36</v>
      </c>
      <c r="F58" s="259" t="s">
        <v>279</v>
      </c>
      <c r="G58" s="260"/>
      <c r="H58" s="260"/>
      <c r="I58" s="260"/>
      <c r="J58" s="260"/>
      <c r="K58" s="260"/>
      <c r="L58" s="260"/>
      <c r="M58" s="260"/>
      <c r="N58" s="261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spans="2:36" ht="38.25" customHeight="1">
      <c r="B59" s="258"/>
      <c r="C59" s="258"/>
      <c r="D59" s="258"/>
      <c r="E59" s="258"/>
      <c r="F59" s="262"/>
      <c r="G59" s="263"/>
      <c r="H59" s="263"/>
      <c r="I59" s="263"/>
      <c r="J59" s="263"/>
      <c r="K59" s="263"/>
      <c r="L59" s="263"/>
      <c r="M59" s="263"/>
      <c r="N59" s="26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spans="2:36" ht="65.25" customHeight="1">
      <c r="B60" s="183" t="s">
        <v>6</v>
      </c>
      <c r="C60" s="184">
        <v>1.65</v>
      </c>
      <c r="D60" s="184">
        <f>G51</f>
        <v>1.86</v>
      </c>
      <c r="E60" s="185">
        <f>D60-C60</f>
        <v>0.21000000000000019</v>
      </c>
      <c r="F60" s="251" t="s">
        <v>336</v>
      </c>
      <c r="G60" s="252"/>
      <c r="H60" s="252"/>
      <c r="I60" s="252"/>
      <c r="J60" s="252"/>
      <c r="K60" s="252"/>
      <c r="L60" s="252"/>
      <c r="M60" s="252"/>
      <c r="N60" s="253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89"/>
      <c r="AB60" s="290"/>
      <c r="AC60" s="290"/>
      <c r="AD60" s="290"/>
      <c r="AE60" s="290"/>
      <c r="AF60" s="290"/>
      <c r="AG60" s="290"/>
      <c r="AH60" s="290"/>
      <c r="AI60" s="291"/>
      <c r="AJ60" s="26"/>
    </row>
    <row r="61" spans="2:36" ht="43.5" customHeight="1">
      <c r="B61" s="183" t="s">
        <v>7</v>
      </c>
      <c r="C61" s="184">
        <v>1.65</v>
      </c>
      <c r="D61" s="184">
        <f>G52</f>
        <v>2.02</v>
      </c>
      <c r="E61" s="185">
        <f t="shared" ref="E61:E63" si="6">D61-C61</f>
        <v>0.37000000000000011</v>
      </c>
      <c r="F61" s="251" t="s">
        <v>331</v>
      </c>
      <c r="G61" s="252"/>
      <c r="H61" s="252"/>
      <c r="I61" s="252"/>
      <c r="J61" s="252"/>
      <c r="K61" s="252"/>
      <c r="L61" s="252"/>
      <c r="M61" s="252"/>
      <c r="N61" s="253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spans="2:36" ht="46.5" customHeight="1">
      <c r="B62" s="183" t="s">
        <v>8</v>
      </c>
      <c r="C62" s="184">
        <v>1.65</v>
      </c>
      <c r="D62" s="184">
        <f>G53</f>
        <v>2.0299999999999998</v>
      </c>
      <c r="E62" s="185">
        <f t="shared" si="6"/>
        <v>0.37999999999999989</v>
      </c>
      <c r="F62" s="251" t="s">
        <v>329</v>
      </c>
      <c r="G62" s="252"/>
      <c r="H62" s="252"/>
      <c r="I62" s="252"/>
      <c r="J62" s="252"/>
      <c r="K62" s="252"/>
      <c r="L62" s="252"/>
      <c r="M62" s="252"/>
      <c r="N62" s="253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2:36" ht="46.5" customHeight="1">
      <c r="B63" s="183" t="s">
        <v>9</v>
      </c>
      <c r="C63" s="184">
        <v>1.65</v>
      </c>
      <c r="D63" s="184">
        <f>G54</f>
        <v>2.0499999999999998</v>
      </c>
      <c r="E63" s="185">
        <f t="shared" si="6"/>
        <v>0.39999999999999991</v>
      </c>
      <c r="F63" s="251" t="s">
        <v>332</v>
      </c>
      <c r="G63" s="252"/>
      <c r="H63" s="252"/>
      <c r="I63" s="252"/>
      <c r="J63" s="252"/>
      <c r="K63" s="252"/>
      <c r="L63" s="252"/>
      <c r="M63" s="252"/>
      <c r="N63" s="253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2:36" ht="34.15" customHeight="1">
      <c r="B64" s="26"/>
      <c r="C64" s="168">
        <f t="shared" ref="C64:D64" si="7">AVERAGE(C60:C63)</f>
        <v>1.65</v>
      </c>
      <c r="D64" s="168">
        <f t="shared" si="7"/>
        <v>1.99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2:36" ht="18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6"/>
      <c r="S65" s="26"/>
      <c r="T65" s="26"/>
      <c r="U65" s="26"/>
      <c r="V65" s="29"/>
      <c r="W65" s="29"/>
      <c r="X65" s="29"/>
      <c r="Y65" s="29"/>
      <c r="Z65" s="29"/>
      <c r="AA65" s="29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2:36" ht="18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6"/>
      <c r="S66" s="26"/>
      <c r="T66" s="26"/>
      <c r="U66" s="26"/>
      <c r="V66" s="29"/>
      <c r="W66" s="29"/>
      <c r="X66" s="29"/>
      <c r="Y66" s="29"/>
      <c r="Z66" s="29"/>
      <c r="AA66" s="29"/>
      <c r="AB66" s="26"/>
      <c r="AC66" s="26"/>
      <c r="AD66" s="26"/>
      <c r="AE66" s="26"/>
      <c r="AF66" s="26"/>
      <c r="AG66" s="26"/>
      <c r="AH66" s="26"/>
      <c r="AI66" s="26"/>
      <c r="AJ66" s="26"/>
    </row>
    <row r="67" spans="2:36" ht="28.5" customHeight="1">
      <c r="B67" s="267" t="s">
        <v>37</v>
      </c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P67" s="269"/>
      <c r="Q67" s="26"/>
      <c r="R67" s="26"/>
      <c r="S67" s="26"/>
      <c r="T67" s="26"/>
      <c r="U67" s="26"/>
      <c r="V67" s="120"/>
      <c r="W67" s="120"/>
      <c r="X67" s="120"/>
      <c r="Y67" s="120"/>
      <c r="Z67" s="120"/>
      <c r="AA67" s="120"/>
      <c r="AB67" s="26"/>
      <c r="AC67" s="26"/>
      <c r="AD67" s="26"/>
      <c r="AE67" s="26"/>
      <c r="AF67" s="26"/>
      <c r="AG67" s="26"/>
      <c r="AH67" s="26"/>
      <c r="AI67" s="26"/>
      <c r="AJ67" s="26"/>
    </row>
    <row r="68" spans="2:36" ht="30.75" customHeight="1">
      <c r="B68" s="72" t="s">
        <v>38</v>
      </c>
      <c r="C68" s="72" t="s">
        <v>39</v>
      </c>
      <c r="D68" s="357" t="s">
        <v>40</v>
      </c>
      <c r="E68" s="357" t="s">
        <v>41</v>
      </c>
      <c r="F68" s="357" t="s">
        <v>42</v>
      </c>
      <c r="G68" s="357" t="s">
        <v>43</v>
      </c>
      <c r="H68" s="357" t="s">
        <v>44</v>
      </c>
      <c r="I68" s="357" t="s">
        <v>45</v>
      </c>
      <c r="J68" s="357" t="s">
        <v>46</v>
      </c>
      <c r="K68" s="357" t="s">
        <v>47</v>
      </c>
      <c r="L68" s="357" t="s">
        <v>48</v>
      </c>
      <c r="M68" s="357" t="s">
        <v>49</v>
      </c>
      <c r="N68" s="357" t="s">
        <v>50</v>
      </c>
      <c r="O68" s="357" t="s">
        <v>51</v>
      </c>
      <c r="P68" s="357" t="s">
        <v>52</v>
      </c>
      <c r="Q68" s="170"/>
      <c r="R68" s="26"/>
      <c r="S68" s="26"/>
      <c r="T68" s="26"/>
      <c r="U68" s="26"/>
      <c r="V68" s="42"/>
      <c r="W68" s="42"/>
      <c r="X68" s="42"/>
      <c r="Y68" s="42"/>
      <c r="Z68" s="42"/>
      <c r="AA68" s="42"/>
      <c r="AB68" s="26"/>
      <c r="AC68" s="26"/>
      <c r="AD68" s="26" t="s">
        <v>91</v>
      </c>
      <c r="AE68" s="26"/>
      <c r="AF68" s="26"/>
      <c r="AG68" s="26"/>
      <c r="AH68" s="26"/>
      <c r="AI68" s="26"/>
      <c r="AJ68" s="26"/>
    </row>
    <row r="69" spans="2:36" ht="36.6" customHeight="1">
      <c r="B69" s="69" t="s">
        <v>6</v>
      </c>
      <c r="C69" s="355">
        <f>G51</f>
        <v>1.86</v>
      </c>
      <c r="D69" s="358">
        <v>3</v>
      </c>
      <c r="E69" s="359"/>
      <c r="F69" s="359"/>
      <c r="G69" s="359"/>
      <c r="H69" s="359"/>
      <c r="I69" s="359"/>
      <c r="J69" s="359"/>
      <c r="K69" s="359"/>
      <c r="L69" s="359"/>
      <c r="M69" s="359"/>
      <c r="N69" s="359"/>
      <c r="O69" s="359"/>
      <c r="P69" s="71"/>
      <c r="Q69" s="170"/>
      <c r="R69" s="26"/>
      <c r="S69" s="26"/>
      <c r="T69" s="26"/>
      <c r="U69" s="26"/>
      <c r="V69" s="144"/>
      <c r="W69" s="144"/>
      <c r="X69" s="144"/>
      <c r="Y69" s="144"/>
      <c r="Z69" s="144"/>
      <c r="AA69" s="144"/>
      <c r="AB69" s="26"/>
      <c r="AC69" s="26"/>
      <c r="AD69" s="26"/>
      <c r="AE69" s="26"/>
      <c r="AF69" s="26"/>
      <c r="AG69" s="26"/>
      <c r="AH69" s="26"/>
      <c r="AI69" s="26"/>
      <c r="AJ69" s="26"/>
    </row>
    <row r="70" spans="2:36" ht="32.450000000000003" customHeight="1">
      <c r="B70" s="69" t="s">
        <v>7</v>
      </c>
      <c r="C70" s="355">
        <f t="shared" ref="C70:C72" si="8">G52</f>
        <v>2.02</v>
      </c>
      <c r="D70" s="358">
        <v>3</v>
      </c>
      <c r="E70" s="359"/>
      <c r="F70" s="359"/>
      <c r="G70" s="359"/>
      <c r="H70" s="359"/>
      <c r="I70" s="359"/>
      <c r="J70" s="359"/>
      <c r="K70" s="359"/>
      <c r="L70" s="358">
        <v>1</v>
      </c>
      <c r="M70" s="359"/>
      <c r="N70" s="359"/>
      <c r="O70" s="359"/>
      <c r="P70" s="71"/>
      <c r="Q70" s="170"/>
      <c r="R70" s="26"/>
      <c r="S70" s="26"/>
      <c r="T70" s="26"/>
      <c r="U70" s="26"/>
      <c r="V70" s="144"/>
      <c r="W70" s="144"/>
      <c r="X70" s="144"/>
      <c r="Y70" s="144"/>
      <c r="Z70" s="144"/>
      <c r="AA70" s="144"/>
      <c r="AB70" s="26"/>
      <c r="AC70" s="26"/>
      <c r="AD70" s="26"/>
      <c r="AE70" s="26"/>
      <c r="AF70" s="26"/>
      <c r="AG70" s="26"/>
      <c r="AH70" s="26"/>
      <c r="AI70" s="26"/>
      <c r="AJ70" s="26"/>
    </row>
    <row r="71" spans="2:36" ht="30.6" customHeight="1">
      <c r="B71" s="69" t="s">
        <v>8</v>
      </c>
      <c r="C71" s="355">
        <f t="shared" si="8"/>
        <v>2.0299999999999998</v>
      </c>
      <c r="D71" s="358">
        <v>2</v>
      </c>
      <c r="E71" s="359"/>
      <c r="F71" s="359"/>
      <c r="G71" s="359"/>
      <c r="H71" s="359"/>
      <c r="I71" s="359"/>
      <c r="J71" s="359"/>
      <c r="K71" s="358">
        <v>2</v>
      </c>
      <c r="L71" s="359"/>
      <c r="M71" s="359"/>
      <c r="N71" s="358">
        <v>1</v>
      </c>
      <c r="O71" s="359"/>
      <c r="P71" s="71"/>
      <c r="Q71" s="170"/>
      <c r="R71" s="26"/>
      <c r="S71" s="26"/>
      <c r="T71" s="26"/>
      <c r="U71" s="26"/>
      <c r="V71" s="144"/>
      <c r="W71" s="144"/>
      <c r="X71" s="144"/>
      <c r="Y71" s="144"/>
      <c r="Z71" s="144"/>
      <c r="AA71" s="144"/>
      <c r="AB71" s="26"/>
      <c r="AC71" s="26"/>
      <c r="AD71" s="26"/>
      <c r="AE71" s="26"/>
      <c r="AF71" s="26"/>
      <c r="AG71" s="26"/>
      <c r="AH71" s="26"/>
      <c r="AI71" s="26"/>
      <c r="AJ71" s="26"/>
    </row>
    <row r="72" spans="2:36" ht="33" customHeight="1" thickBot="1">
      <c r="B72" s="174" t="s">
        <v>9</v>
      </c>
      <c r="C72" s="356">
        <f t="shared" si="8"/>
        <v>2.0499999999999998</v>
      </c>
      <c r="D72" s="359"/>
      <c r="E72" s="359"/>
      <c r="F72" s="359"/>
      <c r="G72" s="359"/>
      <c r="H72" s="359"/>
      <c r="I72" s="359"/>
      <c r="J72" s="359"/>
      <c r="K72" s="358">
        <v>1</v>
      </c>
      <c r="L72" s="359"/>
      <c r="M72" s="359"/>
      <c r="N72" s="359"/>
      <c r="O72" s="358">
        <v>2</v>
      </c>
      <c r="P72" s="71"/>
      <c r="Q72" s="170"/>
      <c r="R72" s="26"/>
      <c r="S72" s="26"/>
      <c r="T72" s="26"/>
      <c r="U72" s="26"/>
      <c r="V72" s="144"/>
      <c r="W72" s="144"/>
      <c r="X72" s="144"/>
      <c r="Y72" s="144"/>
      <c r="Z72" s="144"/>
      <c r="AA72" s="144"/>
      <c r="AB72" s="26"/>
      <c r="AC72" s="26"/>
      <c r="AD72" s="26"/>
      <c r="AE72" s="26"/>
      <c r="AF72" s="26"/>
      <c r="AG72" s="26"/>
      <c r="AH72" s="26"/>
      <c r="AI72" s="26"/>
      <c r="AJ72" s="26"/>
    </row>
    <row r="73" spans="2:36" ht="63" customHeight="1" thickTop="1">
      <c r="B73" s="286" t="s">
        <v>53</v>
      </c>
      <c r="C73" s="194"/>
      <c r="D73" s="169">
        <f>SUMPRODUCT(D69:D72,$C$69:$C$72)/SUM(D69:D72)</f>
        <v>1.9624999999999999</v>
      </c>
      <c r="E73" s="169"/>
      <c r="F73" s="169"/>
      <c r="G73" s="169"/>
      <c r="H73" s="169"/>
      <c r="I73" s="169"/>
      <c r="J73" s="169"/>
      <c r="K73" s="169">
        <f>SUMPRODUCT(K69:K72,$C$69:$C$72)/SUM(K69:K72)</f>
        <v>2.0366666666666666</v>
      </c>
      <c r="L73" s="169">
        <f>SUMPRODUCT(L69:L72,$C$69:$C$72)/SUM(L69:L72)</f>
        <v>2.02</v>
      </c>
      <c r="M73" s="169"/>
      <c r="N73" s="169">
        <f>SUMPRODUCT(N69:N72,$C$69:$C$72)/SUM(N69:N72)</f>
        <v>2.0299999999999998</v>
      </c>
      <c r="O73" s="169">
        <f>SUMPRODUCT(O69:O72,$C$69:$C$72)/SUM(O69:O72)</f>
        <v>2.0499999999999998</v>
      </c>
      <c r="P73" s="169"/>
      <c r="Q73" s="170"/>
      <c r="R73" s="26"/>
      <c r="S73" s="26"/>
      <c r="T73" s="26"/>
      <c r="U73" s="26"/>
      <c r="V73" s="170"/>
      <c r="W73" s="170"/>
      <c r="X73" s="170"/>
      <c r="Y73" s="170"/>
      <c r="Z73" s="170"/>
      <c r="AA73" s="170"/>
      <c r="AB73" s="26"/>
      <c r="AC73" s="26"/>
      <c r="AD73" s="26"/>
      <c r="AE73" s="26"/>
      <c r="AF73" s="26"/>
      <c r="AG73" s="26"/>
      <c r="AH73" s="26"/>
      <c r="AI73" s="26"/>
      <c r="AJ73" s="26"/>
    </row>
    <row r="74" spans="2:36" ht="18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6"/>
      <c r="S74" s="26"/>
      <c r="T74" s="26"/>
      <c r="U74" s="26"/>
      <c r="V74" s="29"/>
      <c r="W74" s="29"/>
      <c r="X74" s="29"/>
      <c r="Y74" s="29"/>
      <c r="Z74" s="29"/>
      <c r="AA74" s="29"/>
      <c r="AB74" s="26"/>
      <c r="AC74" s="26"/>
      <c r="AD74" s="26"/>
      <c r="AE74" s="26"/>
      <c r="AF74" s="26"/>
      <c r="AG74" s="26"/>
      <c r="AH74" s="26"/>
      <c r="AI74" s="26"/>
      <c r="AJ74" s="26"/>
    </row>
    <row r="75" spans="2:36" ht="28.15" customHeight="1">
      <c r="B75" s="270" t="s">
        <v>54</v>
      </c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6"/>
      <c r="R75" s="26"/>
      <c r="S75" s="26"/>
      <c r="T75" s="26"/>
      <c r="U75" s="26"/>
      <c r="V75" s="120"/>
      <c r="W75" s="120"/>
      <c r="X75" s="120"/>
      <c r="Y75" s="120"/>
      <c r="Z75" s="120"/>
      <c r="AA75" s="120"/>
      <c r="AB75" s="25"/>
      <c r="AC75" s="26"/>
      <c r="AD75" s="26"/>
      <c r="AE75" s="26"/>
      <c r="AF75" s="26"/>
      <c r="AG75" s="26"/>
      <c r="AH75" s="26"/>
      <c r="AI75" s="26"/>
      <c r="AJ75" s="26"/>
    </row>
    <row r="76" spans="2:36" ht="27.6" customHeight="1">
      <c r="B76" s="72" t="s">
        <v>38</v>
      </c>
      <c r="C76" s="72" t="s">
        <v>55</v>
      </c>
      <c r="D76" s="357" t="s">
        <v>40</v>
      </c>
      <c r="E76" s="357" t="s">
        <v>41</v>
      </c>
      <c r="F76" s="357" t="s">
        <v>42</v>
      </c>
      <c r="G76" s="357" t="s">
        <v>43</v>
      </c>
      <c r="H76" s="357" t="s">
        <v>44</v>
      </c>
      <c r="I76" s="357" t="s">
        <v>45</v>
      </c>
      <c r="J76" s="357" t="s">
        <v>46</v>
      </c>
      <c r="K76" s="357" t="s">
        <v>47</v>
      </c>
      <c r="L76" s="357" t="s">
        <v>48</v>
      </c>
      <c r="M76" s="357" t="s">
        <v>49</v>
      </c>
      <c r="N76" s="357" t="s">
        <v>50</v>
      </c>
      <c r="O76" s="357" t="s">
        <v>51</v>
      </c>
      <c r="P76" s="357" t="s">
        <v>52</v>
      </c>
      <c r="R76" s="26"/>
      <c r="S76" s="26"/>
      <c r="T76" s="26"/>
      <c r="U76" s="26"/>
      <c r="V76" s="42"/>
      <c r="W76" s="42"/>
      <c r="X76" s="42"/>
      <c r="Y76" s="42"/>
      <c r="Z76" s="42"/>
      <c r="AA76" s="42"/>
      <c r="AB76" s="25"/>
      <c r="AC76" s="26"/>
      <c r="AD76" s="26"/>
      <c r="AE76" s="26"/>
      <c r="AF76" s="26"/>
      <c r="AG76" s="26"/>
      <c r="AH76" s="26"/>
      <c r="AI76" s="26"/>
      <c r="AJ76" s="26"/>
    </row>
    <row r="77" spans="2:36" ht="30.6" customHeight="1">
      <c r="B77" s="69" t="s">
        <v>6</v>
      </c>
      <c r="C77" s="360">
        <v>2.66</v>
      </c>
      <c r="D77" s="358">
        <v>3</v>
      </c>
      <c r="E77" s="359"/>
      <c r="F77" s="359"/>
      <c r="G77" s="359"/>
      <c r="H77" s="359"/>
      <c r="I77" s="359"/>
      <c r="J77" s="359"/>
      <c r="K77" s="359"/>
      <c r="L77" s="359"/>
      <c r="M77" s="359"/>
      <c r="N77" s="359"/>
      <c r="O77" s="359"/>
      <c r="P77" s="71"/>
      <c r="Q77" s="26"/>
      <c r="R77" s="26"/>
      <c r="S77" s="26"/>
      <c r="T77" s="26"/>
      <c r="U77" s="26"/>
      <c r="V77" s="144"/>
      <c r="W77" s="144"/>
      <c r="X77" s="144"/>
      <c r="Y77" s="144"/>
      <c r="Z77" s="144"/>
      <c r="AA77" s="144"/>
      <c r="AB77" s="25"/>
      <c r="AC77" s="26"/>
      <c r="AD77" s="26"/>
      <c r="AE77" s="26"/>
      <c r="AF77" s="26"/>
      <c r="AG77" s="26"/>
      <c r="AH77" s="26"/>
      <c r="AI77" s="26"/>
      <c r="AJ77" s="26"/>
    </row>
    <row r="78" spans="2:36" ht="33.6" customHeight="1">
      <c r="B78" s="69" t="s">
        <v>7</v>
      </c>
      <c r="C78" s="360">
        <v>2.68</v>
      </c>
      <c r="D78" s="358">
        <v>3</v>
      </c>
      <c r="E78" s="359"/>
      <c r="F78" s="359"/>
      <c r="G78" s="359"/>
      <c r="H78" s="359"/>
      <c r="I78" s="359"/>
      <c r="J78" s="359"/>
      <c r="K78" s="359"/>
      <c r="L78" s="358">
        <v>1</v>
      </c>
      <c r="M78" s="359"/>
      <c r="N78" s="359"/>
      <c r="O78" s="359"/>
      <c r="P78" s="71"/>
      <c r="Q78" s="26"/>
      <c r="R78" s="26"/>
      <c r="S78" s="26"/>
      <c r="T78" s="26"/>
      <c r="U78" s="26"/>
      <c r="V78" s="144"/>
      <c r="W78" s="144"/>
      <c r="X78" s="144"/>
      <c r="Y78" s="144"/>
      <c r="Z78" s="144"/>
      <c r="AA78" s="144"/>
      <c r="AB78" s="25"/>
      <c r="AC78" s="26"/>
      <c r="AD78" s="26"/>
      <c r="AE78" s="26"/>
      <c r="AF78" s="26"/>
      <c r="AG78" s="26"/>
      <c r="AH78" s="26"/>
      <c r="AI78" s="26"/>
      <c r="AJ78" s="26"/>
    </row>
    <row r="79" spans="2:36" ht="32.450000000000003" customHeight="1">
      <c r="B79" s="69" t="s">
        <v>8</v>
      </c>
      <c r="C79" s="360">
        <v>2.63</v>
      </c>
      <c r="D79" s="358">
        <v>2</v>
      </c>
      <c r="E79" s="359"/>
      <c r="F79" s="359"/>
      <c r="G79" s="359"/>
      <c r="H79" s="359"/>
      <c r="I79" s="359"/>
      <c r="J79" s="359"/>
      <c r="K79" s="358">
        <v>2</v>
      </c>
      <c r="L79" s="359"/>
      <c r="M79" s="359"/>
      <c r="N79" s="358">
        <v>1</v>
      </c>
      <c r="O79" s="359"/>
      <c r="P79" s="71"/>
      <c r="Q79" s="26"/>
      <c r="R79" s="26"/>
      <c r="S79" s="26"/>
      <c r="T79" s="26"/>
      <c r="U79" s="26"/>
      <c r="V79" s="144"/>
      <c r="W79" s="144"/>
      <c r="X79" s="144"/>
      <c r="Y79" s="144"/>
      <c r="Z79" s="144"/>
      <c r="AA79" s="144"/>
      <c r="AB79" s="25"/>
      <c r="AC79" s="26"/>
      <c r="AD79" s="26"/>
      <c r="AE79" s="26"/>
      <c r="AF79" s="26"/>
      <c r="AG79" s="26"/>
      <c r="AH79" s="26"/>
      <c r="AI79" s="26"/>
      <c r="AJ79" s="26"/>
    </row>
    <row r="80" spans="2:36" ht="33.6" customHeight="1" thickBot="1">
      <c r="B80" s="69" t="s">
        <v>9</v>
      </c>
      <c r="C80" s="361">
        <v>2.62</v>
      </c>
      <c r="D80" s="359"/>
      <c r="E80" s="359"/>
      <c r="F80" s="359"/>
      <c r="G80" s="359"/>
      <c r="H80" s="359"/>
      <c r="I80" s="359"/>
      <c r="J80" s="359"/>
      <c r="K80" s="358">
        <v>1</v>
      </c>
      <c r="L80" s="359"/>
      <c r="M80" s="359"/>
      <c r="N80" s="359"/>
      <c r="O80" s="358">
        <v>2</v>
      </c>
      <c r="P80" s="71"/>
      <c r="Q80" s="26"/>
      <c r="R80" s="26"/>
      <c r="S80" s="26"/>
      <c r="T80" s="26"/>
      <c r="U80" s="26"/>
      <c r="V80" s="144"/>
      <c r="W80" s="144"/>
      <c r="X80" s="144"/>
      <c r="Y80" s="144"/>
      <c r="Z80" s="144"/>
      <c r="AA80" s="144"/>
      <c r="AB80" s="25"/>
      <c r="AC80" s="26"/>
      <c r="AD80" s="26"/>
      <c r="AE80" s="26"/>
      <c r="AF80" s="26"/>
      <c r="AG80" s="26"/>
      <c r="AH80" s="26"/>
      <c r="AI80" s="26"/>
      <c r="AJ80" s="26"/>
    </row>
    <row r="81" spans="2:36" ht="64.5" customHeight="1">
      <c r="B81" s="287" t="s">
        <v>56</v>
      </c>
      <c r="C81" s="238"/>
      <c r="D81" s="362">
        <f>SUMPRODUCT(D77:D80,$C$77:$C$80)/SUM(D77:D80)</f>
        <v>2.66</v>
      </c>
      <c r="E81" s="362"/>
      <c r="F81" s="362"/>
      <c r="G81" s="362"/>
      <c r="H81" s="362"/>
      <c r="I81" s="362"/>
      <c r="J81" s="362"/>
      <c r="K81" s="362">
        <f>SUMPRODUCT(K77:K80,$C$77:$C$80)/SUM(K77:K80)</f>
        <v>2.6266666666666665</v>
      </c>
      <c r="L81" s="362">
        <f>SUMPRODUCT(L77:L80,$C$77:$C$80)/SUM(L77:L80)</f>
        <v>2.68</v>
      </c>
      <c r="M81" s="362"/>
      <c r="N81" s="362">
        <f>SUMPRODUCT(N77:N80,$C$77:$C$80)/SUM(N77:N80)</f>
        <v>2.63</v>
      </c>
      <c r="O81" s="362">
        <f>SUMPRODUCT(O77:O80,$C$77:$C$80)/SUM(O77:O80)</f>
        <v>2.62</v>
      </c>
      <c r="P81" s="362"/>
      <c r="Q81" s="26"/>
      <c r="R81" s="26"/>
      <c r="S81" s="26"/>
      <c r="T81" s="26"/>
      <c r="U81" s="26"/>
      <c r="V81" s="170"/>
      <c r="W81" s="170"/>
      <c r="X81" s="170"/>
      <c r="Y81" s="170"/>
      <c r="Z81" s="170"/>
      <c r="AA81" s="170"/>
      <c r="AB81" s="25"/>
      <c r="AC81" s="26"/>
      <c r="AD81" s="26"/>
      <c r="AE81" s="26"/>
      <c r="AF81" s="26"/>
      <c r="AG81" s="26"/>
      <c r="AH81" s="26"/>
      <c r="AI81" s="26"/>
      <c r="AJ81" s="26"/>
    </row>
    <row r="82" spans="2:36" ht="15.75" customHeight="1">
      <c r="R82" s="26"/>
      <c r="S82" s="26"/>
      <c r="T82" s="26"/>
      <c r="U82" s="26"/>
    </row>
    <row r="83" spans="2:36" ht="15.75" customHeight="1">
      <c r="R83" s="26"/>
      <c r="S83" s="26"/>
      <c r="T83" s="26"/>
      <c r="U83" s="26"/>
    </row>
    <row r="84" spans="2:36" ht="53.25" customHeight="1">
      <c r="B84" s="288" t="s">
        <v>57</v>
      </c>
      <c r="C84" s="238"/>
      <c r="D84" s="238"/>
      <c r="E84" s="41"/>
      <c r="F84" s="41"/>
      <c r="G84" s="288" t="s">
        <v>58</v>
      </c>
      <c r="H84" s="238"/>
      <c r="I84" s="238"/>
      <c r="R84" s="26"/>
      <c r="S84" s="26"/>
      <c r="T84" s="26"/>
      <c r="U84" s="26"/>
    </row>
    <row r="85" spans="2:36" ht="26.45" customHeight="1">
      <c r="B85" s="116" t="s">
        <v>40</v>
      </c>
      <c r="C85" s="284">
        <v>1.96</v>
      </c>
      <c r="D85" s="285"/>
      <c r="E85" s="119"/>
      <c r="F85" s="119"/>
      <c r="G85" s="116" t="s">
        <v>40</v>
      </c>
      <c r="H85" s="284">
        <f>D81</f>
        <v>2.66</v>
      </c>
      <c r="I85" s="285"/>
    </row>
    <row r="86" spans="2:36" ht="26.45" customHeight="1">
      <c r="B86" s="116" t="s">
        <v>47</v>
      </c>
      <c r="C86" s="284">
        <v>2.04</v>
      </c>
      <c r="D86" s="285"/>
      <c r="E86" s="119"/>
      <c r="F86" s="119"/>
      <c r="G86" s="116" t="s">
        <v>47</v>
      </c>
      <c r="H86" s="284">
        <v>2.63</v>
      </c>
      <c r="I86" s="285"/>
    </row>
    <row r="87" spans="2:36" ht="26.45" customHeight="1">
      <c r="B87" s="116" t="s">
        <v>48</v>
      </c>
      <c r="C87" s="284">
        <v>2.02</v>
      </c>
      <c r="D87" s="285"/>
      <c r="E87" s="119"/>
      <c r="F87" s="119"/>
      <c r="G87" s="116" t="s">
        <v>48</v>
      </c>
      <c r="H87" s="284">
        <v>2.68</v>
      </c>
      <c r="I87" s="285"/>
    </row>
    <row r="88" spans="2:36" ht="26.45" customHeight="1">
      <c r="B88" s="116" t="s">
        <v>50</v>
      </c>
      <c r="C88" s="284">
        <v>2.0299999999999998</v>
      </c>
      <c r="D88" s="285"/>
      <c r="G88" s="116" t="s">
        <v>50</v>
      </c>
      <c r="H88" s="284">
        <v>2.63</v>
      </c>
      <c r="I88" s="285"/>
    </row>
    <row r="89" spans="2:36" ht="31.5" customHeight="1">
      <c r="B89" s="116" t="s">
        <v>51</v>
      </c>
      <c r="C89" s="275">
        <v>2.0499999999999998</v>
      </c>
      <c r="D89" s="276"/>
      <c r="G89" s="116" t="s">
        <v>51</v>
      </c>
      <c r="H89" s="275">
        <v>2.62</v>
      </c>
      <c r="I89" s="276"/>
    </row>
    <row r="90" spans="2:36" ht="15.75" customHeight="1"/>
    <row r="91" spans="2:36" ht="15.75" customHeight="1"/>
    <row r="92" spans="2:36" ht="15.75" customHeight="1"/>
    <row r="93" spans="2:36" ht="15.75" customHeight="1"/>
    <row r="94" spans="2:36" ht="15.75" customHeight="1"/>
    <row r="95" spans="2:36" ht="15.75" customHeight="1"/>
    <row r="96" spans="2:36" ht="15.75" customHeight="1"/>
    <row r="97" ht="15.75" customHeight="1"/>
    <row r="98" ht="15.75" customHeight="1"/>
  </sheetData>
  <mergeCells count="102">
    <mergeCell ref="B67:P67"/>
    <mergeCell ref="B75:P75"/>
    <mergeCell ref="B47:G47"/>
    <mergeCell ref="C89:D89"/>
    <mergeCell ref="H89:I89"/>
    <mergeCell ref="AE17:AG19"/>
    <mergeCell ref="AG28:AI29"/>
    <mergeCell ref="E48:F48"/>
    <mergeCell ref="C86:D86"/>
    <mergeCell ref="H86:I86"/>
    <mergeCell ref="C87:D87"/>
    <mergeCell ref="H87:I87"/>
    <mergeCell ref="C88:D88"/>
    <mergeCell ref="H88:I88"/>
    <mergeCell ref="B73:C73"/>
    <mergeCell ref="B81:C81"/>
    <mergeCell ref="B84:D84"/>
    <mergeCell ref="G84:I84"/>
    <mergeCell ref="C85:D85"/>
    <mergeCell ref="H85:I85"/>
    <mergeCell ref="F60:N60"/>
    <mergeCell ref="AA60:AI60"/>
    <mergeCell ref="F61:N61"/>
    <mergeCell ref="F62:N62"/>
    <mergeCell ref="F63:N63"/>
    <mergeCell ref="B57:N57"/>
    <mergeCell ref="B58:B59"/>
    <mergeCell ref="C58:C59"/>
    <mergeCell ref="D58:D59"/>
    <mergeCell ref="E58:E59"/>
    <mergeCell ref="F58:N59"/>
    <mergeCell ref="B48:B50"/>
    <mergeCell ref="G49:G50"/>
    <mergeCell ref="AJ28:AJ30"/>
    <mergeCell ref="B36:J36"/>
    <mergeCell ref="B37:B40"/>
    <mergeCell ref="C37:D39"/>
    <mergeCell ref="E37:F39"/>
    <mergeCell ref="G37:I39"/>
    <mergeCell ref="J37:J40"/>
    <mergeCell ref="B27:AJ27"/>
    <mergeCell ref="C28:L28"/>
    <mergeCell ref="M28:O28"/>
    <mergeCell ref="P28:V28"/>
    <mergeCell ref="W28:Z28"/>
    <mergeCell ref="AA28:AD28"/>
    <mergeCell ref="E19:F19"/>
    <mergeCell ref="G19:H19"/>
    <mergeCell ref="I19:J19"/>
    <mergeCell ref="C20:D20"/>
    <mergeCell ref="C23:D23"/>
    <mergeCell ref="E23:F23"/>
    <mergeCell ref="G23:H23"/>
    <mergeCell ref="I23:J23"/>
    <mergeCell ref="C24:D24"/>
    <mergeCell ref="E24:F24"/>
    <mergeCell ref="G24:H24"/>
    <mergeCell ref="I24:J24"/>
    <mergeCell ref="C21:D21"/>
    <mergeCell ref="E21:F21"/>
    <mergeCell ref="G21:H21"/>
    <mergeCell ref="I21:J21"/>
    <mergeCell ref="C22:D22"/>
    <mergeCell ref="E22:F22"/>
    <mergeCell ref="G22:H22"/>
    <mergeCell ref="I22:J22"/>
    <mergeCell ref="B17:B20"/>
    <mergeCell ref="C17:D17"/>
    <mergeCell ref="E17:F17"/>
    <mergeCell ref="G17:H17"/>
    <mergeCell ref="I17:J17"/>
    <mergeCell ref="E20:F20"/>
    <mergeCell ref="G20:H20"/>
    <mergeCell ref="I20:J20"/>
    <mergeCell ref="F11:O11"/>
    <mergeCell ref="F12:O12"/>
    <mergeCell ref="F13:O13"/>
    <mergeCell ref="B15:AJ15"/>
    <mergeCell ref="C16:D16"/>
    <mergeCell ref="E16:F16"/>
    <mergeCell ref="G16:H16"/>
    <mergeCell ref="I16:J16"/>
    <mergeCell ref="U16:AG16"/>
    <mergeCell ref="K16:T16"/>
    <mergeCell ref="AI17:AI20"/>
    <mergeCell ref="C18:D18"/>
    <mergeCell ref="E18:F18"/>
    <mergeCell ref="G18:H18"/>
    <mergeCell ref="I18:J18"/>
    <mergeCell ref="C19:D19"/>
    <mergeCell ref="D7:H7"/>
    <mergeCell ref="I7:K7"/>
    <mergeCell ref="L7:N7"/>
    <mergeCell ref="E8:P8"/>
    <mergeCell ref="E9:P9"/>
    <mergeCell ref="F10:O10"/>
    <mergeCell ref="B1:AJ1"/>
    <mergeCell ref="B2:AJ2"/>
    <mergeCell ref="B3:AJ3"/>
    <mergeCell ref="B4:AJ4"/>
    <mergeCell ref="B5:AJ5"/>
    <mergeCell ref="B6:AJ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workbookViewId="0">
      <selection activeCell="AG81" sqref="AG81"/>
    </sheetView>
  </sheetViews>
  <sheetFormatPr defaultColWidth="12.7109375" defaultRowHeight="15" customHeight="1"/>
  <cols>
    <col min="1" max="1" width="20" bestFit="1" customWidth="1"/>
    <col min="2" max="11" width="4.85546875" customWidth="1"/>
    <col min="12" max="12" width="2.42578125" customWidth="1"/>
    <col min="13" max="13" width="5" customWidth="1"/>
    <col min="14" max="14" width="5.140625" customWidth="1"/>
    <col min="15" max="15" width="5" customWidth="1"/>
    <col min="16" max="17" width="5.140625" customWidth="1"/>
    <col min="18" max="18" width="5.28515625" customWidth="1"/>
    <col min="19" max="19" width="4.85546875" customWidth="1"/>
    <col min="20" max="21" width="4.7109375" customWidth="1"/>
    <col min="22" max="22" width="5.28515625" customWidth="1"/>
    <col min="23" max="23" width="4.42578125" customWidth="1"/>
    <col min="24" max="24" width="5" customWidth="1"/>
    <col min="25" max="25" width="5.42578125" customWidth="1"/>
    <col min="26" max="27" width="5.28515625" customWidth="1"/>
    <col min="28" max="28" width="6" customWidth="1"/>
    <col min="29" max="29" width="6.5703125" customWidth="1"/>
    <col min="30" max="30" width="6" customWidth="1"/>
    <col min="31" max="31" width="6.28515625" customWidth="1"/>
    <col min="32" max="32" width="5.5703125" customWidth="1"/>
  </cols>
  <sheetData>
    <row r="1" spans="1:32">
      <c r="A1" s="298" t="s">
        <v>209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188"/>
    </row>
    <row r="2" spans="1:32">
      <c r="A2" s="300" t="s">
        <v>0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1"/>
      <c r="AF2" s="302"/>
    </row>
    <row r="3" spans="1:32" ht="18" customHeight="1">
      <c r="A3" s="300" t="s">
        <v>214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189"/>
    </row>
    <row r="4" spans="1:32" ht="15.75" thickBot="1">
      <c r="A4" s="303" t="s">
        <v>333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5"/>
    </row>
    <row r="5" spans="1:32" ht="15" customHeight="1">
      <c r="A5" s="306" t="s">
        <v>215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8"/>
      <c r="AF5" s="187"/>
    </row>
    <row r="6" spans="1:32">
      <c r="A6" s="292" t="s">
        <v>216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4"/>
      <c r="AF6" s="59"/>
    </row>
    <row r="7" spans="1:32" ht="15.75">
      <c r="A7" s="134"/>
      <c r="B7" s="295" t="s">
        <v>211</v>
      </c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7"/>
      <c r="Z7" s="135"/>
      <c r="AA7" s="135"/>
      <c r="AB7" s="135"/>
      <c r="AC7" s="135"/>
      <c r="AD7" s="135"/>
      <c r="AE7" s="135"/>
      <c r="AF7" s="92"/>
    </row>
    <row r="8" spans="1:32" ht="15.75">
      <c r="A8" s="136" t="s">
        <v>16</v>
      </c>
      <c r="B8" s="137" t="s">
        <v>6</v>
      </c>
      <c r="C8" s="137" t="s">
        <v>6</v>
      </c>
      <c r="D8" s="137" t="s">
        <v>6</v>
      </c>
      <c r="E8" s="137" t="s">
        <v>6</v>
      </c>
      <c r="F8" s="137" t="s">
        <v>6</v>
      </c>
      <c r="G8" s="137" t="s">
        <v>6</v>
      </c>
      <c r="H8" s="137" t="s">
        <v>6</v>
      </c>
      <c r="I8" s="137" t="s">
        <v>6</v>
      </c>
      <c r="J8" s="137" t="s">
        <v>6</v>
      </c>
      <c r="K8" s="137" t="s">
        <v>6</v>
      </c>
      <c r="L8" s="137"/>
      <c r="M8" s="61" t="s">
        <v>6</v>
      </c>
      <c r="N8" s="61" t="s">
        <v>6</v>
      </c>
      <c r="O8" s="61" t="s">
        <v>6</v>
      </c>
      <c r="P8" s="61" t="s">
        <v>6</v>
      </c>
      <c r="Q8" s="61" t="s">
        <v>7</v>
      </c>
      <c r="R8" s="61" t="s">
        <v>7</v>
      </c>
      <c r="S8" s="61" t="s">
        <v>7</v>
      </c>
      <c r="T8" s="61" t="s">
        <v>7</v>
      </c>
      <c r="U8" s="61" t="s">
        <v>7</v>
      </c>
      <c r="V8" s="61" t="s">
        <v>7</v>
      </c>
      <c r="W8" s="61" t="s">
        <v>7</v>
      </c>
      <c r="X8" s="61" t="s">
        <v>7</v>
      </c>
      <c r="Y8" s="61" t="s">
        <v>9</v>
      </c>
      <c r="Z8" s="61" t="s">
        <v>9</v>
      </c>
      <c r="AA8" s="61" t="s">
        <v>9</v>
      </c>
      <c r="AB8" s="61" t="s">
        <v>9</v>
      </c>
      <c r="AC8" s="61" t="s">
        <v>8</v>
      </c>
      <c r="AD8" s="61" t="s">
        <v>8</v>
      </c>
      <c r="AE8" s="61" t="s">
        <v>8</v>
      </c>
      <c r="AF8" s="61" t="s">
        <v>8</v>
      </c>
    </row>
    <row r="9" spans="1:32" ht="15.75">
      <c r="A9" s="65" t="s">
        <v>28</v>
      </c>
      <c r="B9" s="125" t="s">
        <v>195</v>
      </c>
      <c r="C9" s="125" t="s">
        <v>196</v>
      </c>
      <c r="D9" s="125" t="s">
        <v>197</v>
      </c>
      <c r="E9" s="125" t="s">
        <v>198</v>
      </c>
      <c r="F9" s="125" t="s">
        <v>199</v>
      </c>
      <c r="G9" s="125" t="s">
        <v>200</v>
      </c>
      <c r="H9" s="125" t="s">
        <v>201</v>
      </c>
      <c r="I9" s="125" t="s">
        <v>202</v>
      </c>
      <c r="J9" s="125" t="s">
        <v>203</v>
      </c>
      <c r="K9" s="125" t="s">
        <v>204</v>
      </c>
      <c r="L9" s="125"/>
      <c r="M9" s="138" t="s">
        <v>102</v>
      </c>
      <c r="N9" s="138" t="s">
        <v>103</v>
      </c>
      <c r="O9" s="138" t="s">
        <v>59</v>
      </c>
      <c r="P9" s="138" t="s">
        <v>60</v>
      </c>
      <c r="Q9" s="138" t="s">
        <v>104</v>
      </c>
      <c r="R9" s="138" t="s">
        <v>61</v>
      </c>
      <c r="S9" s="138" t="s">
        <v>62</v>
      </c>
      <c r="T9" s="138" t="s">
        <v>63</v>
      </c>
      <c r="U9" s="138" t="s">
        <v>64</v>
      </c>
      <c r="V9" s="138" t="s">
        <v>65</v>
      </c>
      <c r="W9" s="138" t="s">
        <v>105</v>
      </c>
      <c r="X9" s="138" t="s">
        <v>106</v>
      </c>
      <c r="Y9" s="138" t="s">
        <v>66</v>
      </c>
      <c r="Z9" s="138" t="s">
        <v>67</v>
      </c>
      <c r="AA9" s="138" t="s">
        <v>68</v>
      </c>
      <c r="AB9" s="138" t="s">
        <v>69</v>
      </c>
      <c r="AC9" s="138" t="s">
        <v>70</v>
      </c>
      <c r="AD9" s="138" t="s">
        <v>71</v>
      </c>
      <c r="AE9" s="138" t="s">
        <v>107</v>
      </c>
      <c r="AF9" s="138" t="s">
        <v>244</v>
      </c>
    </row>
    <row r="10" spans="1:32" ht="15.75">
      <c r="A10" s="131" t="s">
        <v>72</v>
      </c>
      <c r="B10" s="132">
        <v>2</v>
      </c>
      <c r="C10" s="132">
        <v>2</v>
      </c>
      <c r="D10" s="132">
        <v>2</v>
      </c>
      <c r="E10" s="132">
        <v>2</v>
      </c>
      <c r="F10" s="132">
        <v>2</v>
      </c>
      <c r="G10" s="132">
        <v>2</v>
      </c>
      <c r="H10" s="132">
        <v>2</v>
      </c>
      <c r="I10" s="132">
        <v>2</v>
      </c>
      <c r="J10" s="132">
        <v>2</v>
      </c>
      <c r="K10" s="132">
        <v>2</v>
      </c>
      <c r="L10" s="131"/>
      <c r="M10" s="133">
        <v>5</v>
      </c>
      <c r="N10" s="133">
        <v>5</v>
      </c>
      <c r="O10" s="133">
        <v>5</v>
      </c>
      <c r="P10" s="133">
        <v>5</v>
      </c>
      <c r="Q10" s="133">
        <v>5</v>
      </c>
      <c r="R10" s="133">
        <v>5</v>
      </c>
      <c r="S10" s="133">
        <v>5</v>
      </c>
      <c r="T10" s="133">
        <v>5</v>
      </c>
      <c r="U10" s="133">
        <v>5</v>
      </c>
      <c r="V10" s="133">
        <v>5</v>
      </c>
      <c r="W10" s="133">
        <v>5</v>
      </c>
      <c r="X10" s="133">
        <v>5</v>
      </c>
      <c r="Y10" s="133">
        <v>5</v>
      </c>
      <c r="Z10" s="133">
        <v>5</v>
      </c>
      <c r="AA10" s="133">
        <v>5</v>
      </c>
      <c r="AB10" s="133">
        <v>5</v>
      </c>
      <c r="AC10" s="133">
        <v>5</v>
      </c>
      <c r="AD10" s="133">
        <v>5</v>
      </c>
      <c r="AE10" s="133">
        <v>5</v>
      </c>
      <c r="AF10" s="133">
        <v>5</v>
      </c>
    </row>
    <row r="11" spans="1:32" ht="15.75">
      <c r="A11" s="126">
        <v>1</v>
      </c>
      <c r="B11" s="127">
        <v>2</v>
      </c>
      <c r="C11" s="128">
        <v>1</v>
      </c>
      <c r="D11" s="128">
        <v>1</v>
      </c>
      <c r="E11" s="128">
        <v>1</v>
      </c>
      <c r="F11" s="128">
        <v>0</v>
      </c>
      <c r="G11" s="128">
        <v>2</v>
      </c>
      <c r="H11" s="128">
        <v>1</v>
      </c>
      <c r="I11" s="128">
        <v>1</v>
      </c>
      <c r="J11" s="128">
        <v>0</v>
      </c>
      <c r="K11" s="128">
        <v>1</v>
      </c>
      <c r="L11" s="129"/>
      <c r="M11" s="130"/>
      <c r="N11" s="130"/>
      <c r="O11" s="130">
        <v>3</v>
      </c>
      <c r="P11" s="130">
        <v>2</v>
      </c>
      <c r="Q11" s="130">
        <v>1</v>
      </c>
      <c r="R11" s="130">
        <v>4</v>
      </c>
      <c r="S11" s="130"/>
      <c r="T11" s="130"/>
      <c r="U11" s="130">
        <v>2</v>
      </c>
      <c r="V11" s="130">
        <v>2</v>
      </c>
      <c r="W11" s="130"/>
      <c r="X11" s="130"/>
      <c r="Y11" s="130">
        <v>2</v>
      </c>
      <c r="Z11" s="130">
        <v>4</v>
      </c>
      <c r="AA11" s="130"/>
      <c r="AB11" s="130"/>
      <c r="AC11" s="130">
        <v>2</v>
      </c>
      <c r="AD11" s="130">
        <v>3</v>
      </c>
      <c r="AE11" s="130"/>
      <c r="AF11" s="130"/>
    </row>
    <row r="12" spans="1:32" ht="15.75">
      <c r="A12" s="19">
        <v>2</v>
      </c>
      <c r="B12" s="121">
        <v>2</v>
      </c>
      <c r="C12" s="121">
        <v>1</v>
      </c>
      <c r="D12" s="121">
        <v>2</v>
      </c>
      <c r="E12" s="121">
        <v>1</v>
      </c>
      <c r="F12" s="121">
        <v>1</v>
      </c>
      <c r="G12" s="121">
        <v>2</v>
      </c>
      <c r="H12" s="121">
        <v>2</v>
      </c>
      <c r="I12" s="121">
        <v>1</v>
      </c>
      <c r="J12" s="121">
        <v>1</v>
      </c>
      <c r="K12" s="121">
        <v>2</v>
      </c>
      <c r="L12" s="64"/>
      <c r="M12" s="123">
        <v>4</v>
      </c>
      <c r="N12" s="123">
        <v>3</v>
      </c>
      <c r="O12" s="123"/>
      <c r="P12" s="123"/>
      <c r="Q12" s="123"/>
      <c r="R12" s="123"/>
      <c r="S12" s="123">
        <v>5</v>
      </c>
      <c r="T12" s="123">
        <v>3</v>
      </c>
      <c r="U12" s="123">
        <v>3</v>
      </c>
      <c r="V12" s="123">
        <v>3</v>
      </c>
      <c r="W12" s="123"/>
      <c r="X12" s="123"/>
      <c r="Y12" s="123">
        <v>4</v>
      </c>
      <c r="Z12" s="123">
        <v>3</v>
      </c>
      <c r="AA12" s="123"/>
      <c r="AB12" s="123"/>
      <c r="AC12" s="123">
        <v>3</v>
      </c>
      <c r="AD12" s="123">
        <v>3</v>
      </c>
      <c r="AE12" s="123"/>
      <c r="AF12" s="123"/>
    </row>
    <row r="13" spans="1:32" ht="15.75">
      <c r="A13" s="19">
        <v>3</v>
      </c>
      <c r="B13" s="121">
        <v>2</v>
      </c>
      <c r="C13" s="121">
        <v>1</v>
      </c>
      <c r="D13" s="121">
        <v>1</v>
      </c>
      <c r="E13" s="121">
        <v>1</v>
      </c>
      <c r="F13" s="121">
        <v>1</v>
      </c>
      <c r="G13" s="121">
        <v>1</v>
      </c>
      <c r="H13" s="121">
        <v>1</v>
      </c>
      <c r="I13" s="121">
        <v>1</v>
      </c>
      <c r="J13" s="121">
        <v>1</v>
      </c>
      <c r="K13" s="121">
        <v>1</v>
      </c>
      <c r="L13" s="57"/>
      <c r="M13" s="123">
        <v>4</v>
      </c>
      <c r="N13" s="123">
        <v>4</v>
      </c>
      <c r="O13" s="123"/>
      <c r="P13" s="123"/>
      <c r="Q13" s="123">
        <v>3</v>
      </c>
      <c r="R13" s="123">
        <v>2</v>
      </c>
      <c r="S13" s="123"/>
      <c r="T13" s="123"/>
      <c r="U13" s="123">
        <v>3</v>
      </c>
      <c r="V13" s="123">
        <v>4</v>
      </c>
      <c r="W13" s="123"/>
      <c r="X13" s="123"/>
      <c r="Y13" s="123">
        <v>4</v>
      </c>
      <c r="Z13" s="123">
        <v>4</v>
      </c>
      <c r="AA13" s="123"/>
      <c r="AB13" s="123"/>
      <c r="AC13" s="123"/>
      <c r="AD13" s="123">
        <v>4</v>
      </c>
      <c r="AE13" s="123"/>
      <c r="AF13" s="123"/>
    </row>
    <row r="14" spans="1:32" ht="15.75">
      <c r="A14" s="19">
        <v>4</v>
      </c>
      <c r="B14" s="121">
        <v>2</v>
      </c>
      <c r="C14" s="121">
        <v>2</v>
      </c>
      <c r="D14" s="121">
        <v>1</v>
      </c>
      <c r="E14" s="121">
        <v>1</v>
      </c>
      <c r="F14" s="121">
        <v>2</v>
      </c>
      <c r="G14" s="121">
        <v>0</v>
      </c>
      <c r="H14" s="121">
        <v>1</v>
      </c>
      <c r="I14" s="121">
        <v>2</v>
      </c>
      <c r="J14" s="121">
        <v>2</v>
      </c>
      <c r="K14" s="121">
        <v>1</v>
      </c>
      <c r="L14" s="57"/>
      <c r="M14" s="123">
        <v>4</v>
      </c>
      <c r="N14" s="123">
        <v>3</v>
      </c>
      <c r="O14" s="123"/>
      <c r="P14" s="123"/>
      <c r="Q14" s="123"/>
      <c r="R14" s="123"/>
      <c r="S14" s="123">
        <v>3</v>
      </c>
      <c r="T14" s="123">
        <v>2</v>
      </c>
      <c r="U14" s="123">
        <v>3</v>
      </c>
      <c r="V14" s="123">
        <v>3</v>
      </c>
      <c r="W14" s="123"/>
      <c r="X14" s="123"/>
      <c r="Y14" s="123">
        <v>3</v>
      </c>
      <c r="Z14" s="123">
        <v>3</v>
      </c>
      <c r="AA14" s="123"/>
      <c r="AB14" s="123"/>
      <c r="AC14" s="123">
        <v>2</v>
      </c>
      <c r="AD14" s="123">
        <v>3</v>
      </c>
      <c r="AE14" s="123"/>
      <c r="AF14" s="123"/>
    </row>
    <row r="15" spans="1:32" ht="15.75">
      <c r="A15" s="19">
        <v>5</v>
      </c>
      <c r="B15" s="121">
        <v>2</v>
      </c>
      <c r="C15" s="121">
        <v>2</v>
      </c>
      <c r="D15" s="121">
        <v>2</v>
      </c>
      <c r="E15" s="121">
        <v>2</v>
      </c>
      <c r="F15" s="121">
        <v>1</v>
      </c>
      <c r="G15" s="121">
        <v>2</v>
      </c>
      <c r="H15" s="121">
        <v>2</v>
      </c>
      <c r="I15" s="121">
        <v>2</v>
      </c>
      <c r="J15" s="121">
        <v>2</v>
      </c>
      <c r="K15" s="121">
        <v>2</v>
      </c>
      <c r="L15" s="57"/>
      <c r="M15" s="123"/>
      <c r="N15" s="123"/>
      <c r="O15" s="123">
        <v>4</v>
      </c>
      <c r="P15" s="123">
        <v>3</v>
      </c>
      <c r="Q15" s="123"/>
      <c r="R15" s="123"/>
      <c r="S15" s="123">
        <v>4</v>
      </c>
      <c r="T15" s="123">
        <v>4</v>
      </c>
      <c r="U15" s="123">
        <v>3</v>
      </c>
      <c r="V15" s="123">
        <v>3</v>
      </c>
      <c r="W15" s="123"/>
      <c r="X15" s="123"/>
      <c r="Y15" s="123">
        <v>2</v>
      </c>
      <c r="Z15" s="123">
        <v>3</v>
      </c>
      <c r="AA15" s="123"/>
      <c r="AB15" s="123"/>
      <c r="AC15" s="123">
        <v>2</v>
      </c>
      <c r="AD15" s="123">
        <v>3</v>
      </c>
      <c r="AE15" s="123"/>
      <c r="AF15" s="123"/>
    </row>
    <row r="16" spans="1:32" ht="15.75">
      <c r="A16" s="19">
        <v>6</v>
      </c>
      <c r="B16" s="121">
        <v>2</v>
      </c>
      <c r="C16" s="121">
        <v>1</v>
      </c>
      <c r="D16" s="121">
        <v>1</v>
      </c>
      <c r="E16" s="121">
        <v>1</v>
      </c>
      <c r="F16" s="121">
        <v>2</v>
      </c>
      <c r="G16" s="121">
        <v>2</v>
      </c>
      <c r="H16" s="121">
        <v>2</v>
      </c>
      <c r="I16" s="121">
        <v>1</v>
      </c>
      <c r="J16" s="121">
        <v>2</v>
      </c>
      <c r="K16" s="121">
        <v>2</v>
      </c>
      <c r="L16" s="57"/>
      <c r="M16" s="123">
        <v>3</v>
      </c>
      <c r="N16" s="123">
        <v>2</v>
      </c>
      <c r="O16" s="123"/>
      <c r="P16" s="123"/>
      <c r="Q16" s="123"/>
      <c r="R16" s="123"/>
      <c r="S16" s="123">
        <v>4</v>
      </c>
      <c r="T16" s="123">
        <v>3</v>
      </c>
      <c r="U16" s="123">
        <v>4</v>
      </c>
      <c r="V16" s="123">
        <v>3</v>
      </c>
      <c r="W16" s="123"/>
      <c r="X16" s="123"/>
      <c r="Y16" s="123">
        <v>2</v>
      </c>
      <c r="Z16" s="123">
        <v>3</v>
      </c>
      <c r="AA16" s="123"/>
      <c r="AB16" s="123"/>
      <c r="AC16" s="123">
        <v>2</v>
      </c>
      <c r="AD16" s="123">
        <v>2</v>
      </c>
      <c r="AE16" s="123"/>
      <c r="AF16" s="123"/>
    </row>
    <row r="17" spans="1:32" ht="15.75">
      <c r="A17" s="19">
        <v>7</v>
      </c>
      <c r="B17" s="121">
        <v>2</v>
      </c>
      <c r="C17" s="121">
        <v>1</v>
      </c>
      <c r="D17" s="121">
        <v>2</v>
      </c>
      <c r="E17" s="121">
        <v>1</v>
      </c>
      <c r="F17" s="121">
        <v>1</v>
      </c>
      <c r="G17" s="121">
        <v>1</v>
      </c>
      <c r="H17" s="121">
        <v>2</v>
      </c>
      <c r="I17" s="121">
        <v>1</v>
      </c>
      <c r="J17" s="121">
        <v>1</v>
      </c>
      <c r="K17" s="121">
        <v>2</v>
      </c>
      <c r="L17" s="57"/>
      <c r="M17" s="123">
        <v>3</v>
      </c>
      <c r="N17" s="123">
        <v>3</v>
      </c>
      <c r="O17" s="123"/>
      <c r="P17" s="123"/>
      <c r="Q17" s="123">
        <v>4</v>
      </c>
      <c r="R17" s="123">
        <v>3</v>
      </c>
      <c r="S17" s="123"/>
      <c r="T17" s="123"/>
      <c r="U17" s="123">
        <v>3</v>
      </c>
      <c r="V17" s="123">
        <v>3</v>
      </c>
      <c r="W17" s="123"/>
      <c r="X17" s="123"/>
      <c r="Y17" s="123">
        <v>2</v>
      </c>
      <c r="Z17" s="123">
        <v>3</v>
      </c>
      <c r="AA17" s="123"/>
      <c r="AB17" s="123"/>
      <c r="AC17" s="123">
        <v>5</v>
      </c>
      <c r="AD17" s="123">
        <v>4</v>
      </c>
      <c r="AE17" s="123"/>
      <c r="AF17" s="123"/>
    </row>
    <row r="18" spans="1:32" ht="15.75">
      <c r="A18" s="19">
        <v>8</v>
      </c>
      <c r="B18" s="121">
        <v>2</v>
      </c>
      <c r="C18" s="121">
        <v>2</v>
      </c>
      <c r="D18" s="121">
        <v>2</v>
      </c>
      <c r="E18" s="121">
        <v>2</v>
      </c>
      <c r="F18" s="121">
        <v>2</v>
      </c>
      <c r="G18" s="121">
        <v>1</v>
      </c>
      <c r="H18" s="121">
        <v>2</v>
      </c>
      <c r="I18" s="121">
        <v>1</v>
      </c>
      <c r="J18" s="121">
        <v>2</v>
      </c>
      <c r="K18" s="121">
        <v>2</v>
      </c>
      <c r="L18" s="57"/>
      <c r="M18" s="123">
        <v>4</v>
      </c>
      <c r="N18" s="123">
        <v>4</v>
      </c>
      <c r="O18" s="123"/>
      <c r="P18" s="123"/>
      <c r="Q18" s="123"/>
      <c r="R18" s="123"/>
      <c r="S18" s="123">
        <v>3</v>
      </c>
      <c r="T18" s="123">
        <v>3</v>
      </c>
      <c r="U18" s="123"/>
      <c r="V18" s="123"/>
      <c r="W18" s="123"/>
      <c r="X18" s="123">
        <v>3</v>
      </c>
      <c r="Y18" s="123">
        <v>4</v>
      </c>
      <c r="Z18" s="123">
        <v>3</v>
      </c>
      <c r="AA18" s="123"/>
      <c r="AB18" s="123"/>
      <c r="AC18" s="123">
        <v>3</v>
      </c>
      <c r="AD18" s="123">
        <v>2</v>
      </c>
      <c r="AE18" s="123"/>
      <c r="AF18" s="123"/>
    </row>
    <row r="19" spans="1:32" ht="15.75">
      <c r="A19" s="19">
        <v>9</v>
      </c>
      <c r="B19" s="121">
        <v>2</v>
      </c>
      <c r="C19" s="121">
        <v>1</v>
      </c>
      <c r="D19" s="121">
        <v>2</v>
      </c>
      <c r="E19" s="121">
        <v>1</v>
      </c>
      <c r="F19" s="121">
        <v>2</v>
      </c>
      <c r="G19" s="121">
        <v>2</v>
      </c>
      <c r="H19" s="121">
        <v>2</v>
      </c>
      <c r="I19" s="121">
        <v>1</v>
      </c>
      <c r="J19" s="121">
        <v>2</v>
      </c>
      <c r="K19" s="121">
        <v>2</v>
      </c>
      <c r="L19" s="57"/>
      <c r="M19" s="123"/>
      <c r="N19" s="123"/>
      <c r="O19" s="123">
        <v>3</v>
      </c>
      <c r="P19" s="123">
        <v>3</v>
      </c>
      <c r="Q19" s="123"/>
      <c r="R19" s="123"/>
      <c r="S19" s="123">
        <v>2</v>
      </c>
      <c r="T19" s="123">
        <v>3</v>
      </c>
      <c r="U19" s="123">
        <v>2</v>
      </c>
      <c r="V19" s="123">
        <v>3</v>
      </c>
      <c r="W19" s="123"/>
      <c r="X19" s="123"/>
      <c r="Y19" s="123">
        <v>3</v>
      </c>
      <c r="Z19" s="123">
        <v>3</v>
      </c>
      <c r="AA19" s="123"/>
      <c r="AB19" s="123"/>
      <c r="AC19" s="123">
        <v>3</v>
      </c>
      <c r="AD19" s="123">
        <v>4</v>
      </c>
      <c r="AE19" s="123"/>
      <c r="AF19" s="123"/>
    </row>
    <row r="20" spans="1:32" ht="15.75">
      <c r="A20" s="19">
        <v>10</v>
      </c>
      <c r="B20" s="121">
        <v>2</v>
      </c>
      <c r="C20" s="121">
        <v>1</v>
      </c>
      <c r="D20" s="121">
        <v>2</v>
      </c>
      <c r="E20" s="121">
        <v>1</v>
      </c>
      <c r="F20" s="121">
        <v>2</v>
      </c>
      <c r="G20" s="121">
        <v>2</v>
      </c>
      <c r="H20" s="121">
        <v>1</v>
      </c>
      <c r="I20" s="121">
        <v>1</v>
      </c>
      <c r="J20" s="121">
        <v>2</v>
      </c>
      <c r="K20" s="121">
        <v>2</v>
      </c>
      <c r="L20" s="57"/>
      <c r="M20" s="123">
        <v>4</v>
      </c>
      <c r="N20" s="123">
        <v>2</v>
      </c>
      <c r="O20" s="123"/>
      <c r="P20" s="123"/>
      <c r="Q20" s="123"/>
      <c r="R20" s="123"/>
      <c r="S20" s="123">
        <v>3</v>
      </c>
      <c r="T20" s="123">
        <v>4</v>
      </c>
      <c r="U20" s="123"/>
      <c r="V20" s="123"/>
      <c r="W20" s="123">
        <v>3</v>
      </c>
      <c r="X20" s="123">
        <v>3</v>
      </c>
      <c r="Y20" s="123">
        <v>3</v>
      </c>
      <c r="Z20" s="123">
        <v>4</v>
      </c>
      <c r="AA20" s="123"/>
      <c r="AB20" s="123"/>
      <c r="AC20" s="123">
        <v>3</v>
      </c>
      <c r="AD20" s="123">
        <v>3</v>
      </c>
      <c r="AE20" s="123"/>
      <c r="AF20" s="123"/>
    </row>
    <row r="21" spans="1:32" ht="15.75" customHeight="1">
      <c r="A21" s="19">
        <v>11</v>
      </c>
      <c r="B21" s="121">
        <v>1</v>
      </c>
      <c r="C21" s="121">
        <v>1</v>
      </c>
      <c r="D21" s="121">
        <v>1</v>
      </c>
      <c r="E21" s="121">
        <v>1</v>
      </c>
      <c r="F21" s="121">
        <v>1</v>
      </c>
      <c r="G21" s="121">
        <v>1</v>
      </c>
      <c r="H21" s="121">
        <v>1</v>
      </c>
      <c r="I21" s="121">
        <v>1</v>
      </c>
      <c r="J21" s="121">
        <v>1</v>
      </c>
      <c r="K21" s="121">
        <v>2</v>
      </c>
      <c r="L21" s="57"/>
      <c r="M21" s="123">
        <v>3</v>
      </c>
      <c r="N21" s="123">
        <v>3</v>
      </c>
      <c r="O21" s="123"/>
      <c r="P21" s="123"/>
      <c r="Q21" s="123"/>
      <c r="R21" s="123"/>
      <c r="S21" s="123">
        <v>2</v>
      </c>
      <c r="T21" s="123">
        <v>3</v>
      </c>
      <c r="U21" s="123">
        <v>3</v>
      </c>
      <c r="V21" s="123">
        <v>3</v>
      </c>
      <c r="W21" s="123"/>
      <c r="X21" s="123"/>
      <c r="Y21" s="123">
        <v>2</v>
      </c>
      <c r="Z21" s="123">
        <v>1</v>
      </c>
      <c r="AA21" s="123"/>
      <c r="AB21" s="123"/>
      <c r="AC21" s="123">
        <v>2</v>
      </c>
      <c r="AD21" s="123">
        <v>3</v>
      </c>
      <c r="AE21" s="123"/>
      <c r="AF21" s="123"/>
    </row>
    <row r="22" spans="1:32" ht="15.75" customHeight="1">
      <c r="A22" s="19">
        <v>12</v>
      </c>
      <c r="B22" s="121">
        <v>2</v>
      </c>
      <c r="C22" s="121">
        <v>2</v>
      </c>
      <c r="D22" s="121">
        <v>2</v>
      </c>
      <c r="E22" s="121">
        <v>1</v>
      </c>
      <c r="F22" s="121">
        <v>1</v>
      </c>
      <c r="G22" s="121">
        <v>2</v>
      </c>
      <c r="H22" s="121">
        <v>1</v>
      </c>
      <c r="I22" s="121">
        <v>1</v>
      </c>
      <c r="J22" s="121">
        <v>2</v>
      </c>
      <c r="K22" s="121">
        <v>2</v>
      </c>
      <c r="L22" s="57"/>
      <c r="M22" s="123">
        <v>4</v>
      </c>
      <c r="N22" s="123">
        <v>3</v>
      </c>
      <c r="O22" s="123"/>
      <c r="P22" s="123"/>
      <c r="Q22" s="123"/>
      <c r="R22" s="123">
        <v>2</v>
      </c>
      <c r="S22" s="123">
        <v>1</v>
      </c>
      <c r="T22" s="123">
        <v>2</v>
      </c>
      <c r="U22" s="123">
        <v>1</v>
      </c>
      <c r="V22" s="123"/>
      <c r="W22" s="123"/>
      <c r="X22" s="123"/>
      <c r="Y22" s="123"/>
      <c r="Z22" s="123"/>
      <c r="AA22" s="123">
        <v>1</v>
      </c>
      <c r="AB22" s="123">
        <v>1</v>
      </c>
      <c r="AC22" s="123">
        <v>0</v>
      </c>
      <c r="AD22" s="123">
        <v>0</v>
      </c>
      <c r="AE22" s="123"/>
      <c r="AF22" s="123"/>
    </row>
    <row r="23" spans="1:32" ht="15.75" customHeight="1">
      <c r="A23" s="19">
        <v>13</v>
      </c>
      <c r="B23" s="121">
        <v>2</v>
      </c>
      <c r="C23" s="121">
        <v>1</v>
      </c>
      <c r="D23" s="121">
        <v>2</v>
      </c>
      <c r="E23" s="121">
        <v>1</v>
      </c>
      <c r="F23" s="121">
        <v>2</v>
      </c>
      <c r="G23" s="121">
        <v>2</v>
      </c>
      <c r="H23" s="121">
        <v>1</v>
      </c>
      <c r="I23" s="121">
        <v>2</v>
      </c>
      <c r="J23" s="121">
        <v>2</v>
      </c>
      <c r="K23" s="121">
        <v>2</v>
      </c>
      <c r="L23" s="57"/>
      <c r="M23" s="123">
        <v>3</v>
      </c>
      <c r="N23" s="123">
        <v>3</v>
      </c>
      <c r="O23" s="123"/>
      <c r="P23" s="123"/>
      <c r="Q23" s="123">
        <v>3</v>
      </c>
      <c r="R23" s="123">
        <v>3</v>
      </c>
      <c r="S23" s="123"/>
      <c r="T23" s="123"/>
      <c r="U23" s="123"/>
      <c r="V23" s="123">
        <v>3</v>
      </c>
      <c r="W23" s="123"/>
      <c r="X23" s="123"/>
      <c r="Y23" s="123"/>
      <c r="Z23" s="123"/>
      <c r="AA23" s="123">
        <v>4</v>
      </c>
      <c r="AB23" s="123">
        <v>3</v>
      </c>
      <c r="AC23" s="123">
        <v>3</v>
      </c>
      <c r="AD23" s="123"/>
      <c r="AE23" s="123"/>
      <c r="AF23" s="123"/>
    </row>
    <row r="24" spans="1:32" ht="15.75" customHeight="1">
      <c r="A24" s="19">
        <v>14</v>
      </c>
      <c r="B24" s="121">
        <v>2</v>
      </c>
      <c r="C24" s="121">
        <v>1</v>
      </c>
      <c r="D24" s="121">
        <v>2</v>
      </c>
      <c r="E24" s="121">
        <v>1</v>
      </c>
      <c r="F24" s="121">
        <v>2</v>
      </c>
      <c r="G24" s="121">
        <v>2</v>
      </c>
      <c r="H24" s="121">
        <v>1</v>
      </c>
      <c r="I24" s="121">
        <v>1</v>
      </c>
      <c r="J24" s="121">
        <v>1</v>
      </c>
      <c r="K24" s="121">
        <v>1</v>
      </c>
      <c r="L24" s="57"/>
      <c r="M24" s="123">
        <v>3</v>
      </c>
      <c r="N24" s="123">
        <v>3</v>
      </c>
      <c r="O24" s="123"/>
      <c r="P24" s="123"/>
      <c r="Q24" s="123"/>
      <c r="R24" s="123"/>
      <c r="S24" s="123">
        <v>2</v>
      </c>
      <c r="T24" s="123">
        <v>2</v>
      </c>
      <c r="U24" s="123">
        <v>3</v>
      </c>
      <c r="V24" s="123">
        <v>4</v>
      </c>
      <c r="W24" s="123"/>
      <c r="X24" s="123"/>
      <c r="Y24" s="123">
        <v>3</v>
      </c>
      <c r="Z24" s="123">
        <v>3</v>
      </c>
      <c r="AA24" s="123"/>
      <c r="AB24" s="123"/>
      <c r="AC24" s="123">
        <v>3</v>
      </c>
      <c r="AD24" s="123">
        <v>4</v>
      </c>
      <c r="AE24" s="123"/>
      <c r="AF24" s="123"/>
    </row>
    <row r="25" spans="1:32" ht="15.75" customHeight="1">
      <c r="A25" s="19">
        <v>15</v>
      </c>
      <c r="B25" s="121">
        <v>2</v>
      </c>
      <c r="C25" s="121">
        <v>1</v>
      </c>
      <c r="D25" s="121">
        <v>2</v>
      </c>
      <c r="E25" s="121">
        <v>1</v>
      </c>
      <c r="F25" s="121">
        <v>2</v>
      </c>
      <c r="G25" s="121">
        <v>2</v>
      </c>
      <c r="H25" s="121">
        <v>1</v>
      </c>
      <c r="I25" s="121">
        <v>1</v>
      </c>
      <c r="J25" s="121">
        <v>2</v>
      </c>
      <c r="K25" s="121">
        <v>1</v>
      </c>
      <c r="L25" s="57"/>
      <c r="M25" s="123">
        <v>4</v>
      </c>
      <c r="N25" s="123">
        <v>4</v>
      </c>
      <c r="O25" s="123"/>
      <c r="P25" s="123"/>
      <c r="Q25" s="123"/>
      <c r="R25" s="123"/>
      <c r="S25" s="123">
        <v>3</v>
      </c>
      <c r="T25" s="123">
        <v>3</v>
      </c>
      <c r="U25" s="123"/>
      <c r="V25" s="123"/>
      <c r="W25" s="123">
        <v>4</v>
      </c>
      <c r="X25" s="123">
        <v>3</v>
      </c>
      <c r="Y25" s="123">
        <v>3</v>
      </c>
      <c r="Z25" s="123">
        <v>4</v>
      </c>
      <c r="AA25" s="123"/>
      <c r="AB25" s="123"/>
      <c r="AC25" s="123">
        <v>3</v>
      </c>
      <c r="AD25" s="123">
        <v>3</v>
      </c>
      <c r="AE25" s="123"/>
      <c r="AF25" s="123"/>
    </row>
    <row r="26" spans="1:32" ht="15.75" customHeight="1">
      <c r="A26" s="19">
        <v>16</v>
      </c>
      <c r="B26" s="121">
        <v>2</v>
      </c>
      <c r="C26" s="121">
        <v>2</v>
      </c>
      <c r="D26" s="121">
        <v>2</v>
      </c>
      <c r="E26" s="121">
        <v>1</v>
      </c>
      <c r="F26" s="121">
        <v>2</v>
      </c>
      <c r="G26" s="121">
        <v>2</v>
      </c>
      <c r="H26" s="121">
        <v>1</v>
      </c>
      <c r="I26" s="121">
        <v>2</v>
      </c>
      <c r="J26" s="121">
        <v>0</v>
      </c>
      <c r="K26" s="121">
        <v>2</v>
      </c>
      <c r="L26" s="57"/>
      <c r="M26" s="123">
        <v>4</v>
      </c>
      <c r="N26" s="123">
        <v>4</v>
      </c>
      <c r="O26" s="123"/>
      <c r="P26" s="123"/>
      <c r="Q26" s="123"/>
      <c r="R26" s="123"/>
      <c r="S26" s="123">
        <v>4</v>
      </c>
      <c r="T26" s="123">
        <v>5</v>
      </c>
      <c r="U26" s="123">
        <v>4</v>
      </c>
      <c r="V26" s="123">
        <v>5</v>
      </c>
      <c r="W26" s="123"/>
      <c r="X26" s="123"/>
      <c r="Y26" s="123">
        <v>4</v>
      </c>
      <c r="Z26" s="123">
        <v>5</v>
      </c>
      <c r="AA26" s="123"/>
      <c r="AB26" s="123"/>
      <c r="AC26" s="123"/>
      <c r="AD26" s="123">
        <v>5</v>
      </c>
      <c r="AE26" s="123"/>
      <c r="AF26" s="123"/>
    </row>
    <row r="27" spans="1:32" ht="15.75" customHeight="1">
      <c r="A27" s="19">
        <v>17</v>
      </c>
      <c r="B27" s="121">
        <v>2</v>
      </c>
      <c r="C27" s="121">
        <v>2</v>
      </c>
      <c r="D27" s="121">
        <v>2</v>
      </c>
      <c r="E27" s="121">
        <v>1</v>
      </c>
      <c r="F27" s="121">
        <v>1</v>
      </c>
      <c r="G27" s="121">
        <v>2</v>
      </c>
      <c r="H27" s="121">
        <v>2</v>
      </c>
      <c r="I27" s="121">
        <v>2</v>
      </c>
      <c r="J27" s="121">
        <v>2</v>
      </c>
      <c r="K27" s="121">
        <v>2</v>
      </c>
      <c r="L27" s="57"/>
      <c r="M27" s="123">
        <v>3</v>
      </c>
      <c r="N27" s="123">
        <v>3</v>
      </c>
      <c r="O27" s="123"/>
      <c r="P27" s="123"/>
      <c r="Q27" s="123">
        <v>3</v>
      </c>
      <c r="R27" s="123">
        <v>3</v>
      </c>
      <c r="S27" s="123"/>
      <c r="T27" s="123"/>
      <c r="U27" s="123">
        <v>3</v>
      </c>
      <c r="V27" s="123">
        <v>4</v>
      </c>
      <c r="W27" s="123"/>
      <c r="X27" s="123"/>
      <c r="Y27" s="123">
        <v>3</v>
      </c>
      <c r="Z27" s="123">
        <v>3</v>
      </c>
      <c r="AA27" s="123"/>
      <c r="AB27" s="123"/>
      <c r="AC27" s="123">
        <v>2</v>
      </c>
      <c r="AD27" s="123">
        <v>3</v>
      </c>
      <c r="AE27" s="123"/>
      <c r="AF27" s="123"/>
    </row>
    <row r="28" spans="1:32" ht="15.75" customHeight="1">
      <c r="A28" s="19">
        <v>18</v>
      </c>
      <c r="B28" s="121">
        <v>2</v>
      </c>
      <c r="C28" s="121">
        <v>2</v>
      </c>
      <c r="D28" s="121">
        <v>2</v>
      </c>
      <c r="E28" s="121">
        <v>1</v>
      </c>
      <c r="F28" s="121">
        <v>2</v>
      </c>
      <c r="G28" s="121">
        <v>2</v>
      </c>
      <c r="H28" s="121">
        <v>2</v>
      </c>
      <c r="I28" s="121">
        <v>2</v>
      </c>
      <c r="J28" s="121">
        <v>2</v>
      </c>
      <c r="K28" s="121">
        <v>2</v>
      </c>
      <c r="L28" s="57"/>
      <c r="M28" s="123">
        <v>3</v>
      </c>
      <c r="N28" s="123">
        <v>3</v>
      </c>
      <c r="O28" s="123"/>
      <c r="P28" s="123"/>
      <c r="Q28" s="123">
        <v>4</v>
      </c>
      <c r="R28" s="123">
        <v>5</v>
      </c>
      <c r="S28" s="123"/>
      <c r="T28" s="123"/>
      <c r="U28" s="123">
        <v>3</v>
      </c>
      <c r="V28" s="123">
        <v>3</v>
      </c>
      <c r="W28" s="123"/>
      <c r="X28" s="123"/>
      <c r="Y28" s="123"/>
      <c r="Z28" s="123"/>
      <c r="AA28" s="123">
        <v>2</v>
      </c>
      <c r="AB28" s="123">
        <v>3</v>
      </c>
      <c r="AC28" s="123">
        <v>2</v>
      </c>
      <c r="AD28" s="123">
        <v>3</v>
      </c>
      <c r="AE28" s="123">
        <v>2</v>
      </c>
      <c r="AF28" s="123"/>
    </row>
    <row r="29" spans="1:32" ht="15.75" customHeight="1">
      <c r="A29" s="19">
        <v>19</v>
      </c>
      <c r="B29" s="121">
        <v>2</v>
      </c>
      <c r="C29" s="121">
        <v>2</v>
      </c>
      <c r="D29" s="121">
        <v>2</v>
      </c>
      <c r="E29" s="121">
        <v>2</v>
      </c>
      <c r="F29" s="121">
        <v>1</v>
      </c>
      <c r="G29" s="121">
        <v>1</v>
      </c>
      <c r="H29" s="121">
        <v>2</v>
      </c>
      <c r="I29" s="121">
        <v>1</v>
      </c>
      <c r="J29" s="121">
        <v>2</v>
      </c>
      <c r="K29" s="121">
        <v>1</v>
      </c>
      <c r="L29" s="57"/>
      <c r="M29" s="123">
        <v>5</v>
      </c>
      <c r="N29" s="123">
        <v>4</v>
      </c>
      <c r="O29" s="123"/>
      <c r="P29" s="123"/>
      <c r="Q29" s="123"/>
      <c r="R29" s="123"/>
      <c r="S29" s="123">
        <v>5</v>
      </c>
      <c r="T29" s="123">
        <v>3</v>
      </c>
      <c r="U29" s="123">
        <v>2</v>
      </c>
      <c r="V29" s="123">
        <v>2</v>
      </c>
      <c r="W29" s="123">
        <v>2</v>
      </c>
      <c r="X29" s="123">
        <v>0</v>
      </c>
      <c r="Y29" s="123"/>
      <c r="Z29" s="123"/>
      <c r="AA29" s="123">
        <v>3</v>
      </c>
      <c r="AB29" s="123">
        <v>3</v>
      </c>
      <c r="AC29" s="123">
        <v>2</v>
      </c>
      <c r="AD29" s="123">
        <v>3</v>
      </c>
      <c r="AE29" s="123"/>
      <c r="AF29" s="123"/>
    </row>
    <row r="30" spans="1:32" ht="15.75" customHeight="1">
      <c r="A30" s="19">
        <v>20</v>
      </c>
      <c r="B30" s="121">
        <v>2</v>
      </c>
      <c r="C30" s="121">
        <v>1</v>
      </c>
      <c r="D30" s="121">
        <v>2</v>
      </c>
      <c r="E30" s="121">
        <v>1</v>
      </c>
      <c r="F30" s="121">
        <v>1</v>
      </c>
      <c r="G30" s="121">
        <v>2</v>
      </c>
      <c r="H30" s="121">
        <v>2</v>
      </c>
      <c r="I30" s="121">
        <v>1</v>
      </c>
      <c r="J30" s="121">
        <v>2</v>
      </c>
      <c r="K30" s="121">
        <v>2</v>
      </c>
      <c r="L30" s="57"/>
      <c r="M30" s="123">
        <v>4</v>
      </c>
      <c r="N30" s="123">
        <v>3</v>
      </c>
      <c r="O30" s="123"/>
      <c r="P30" s="123"/>
      <c r="Q30" s="123">
        <v>4</v>
      </c>
      <c r="R30" s="123">
        <v>4</v>
      </c>
      <c r="S30" s="123"/>
      <c r="T30" s="123"/>
      <c r="U30" s="123"/>
      <c r="V30" s="123"/>
      <c r="W30" s="123">
        <v>3</v>
      </c>
      <c r="X30" s="123">
        <v>1</v>
      </c>
      <c r="Y30" s="123">
        <v>1</v>
      </c>
      <c r="Z30" s="123">
        <v>3</v>
      </c>
      <c r="AA30" s="123"/>
      <c r="AB30" s="123"/>
      <c r="AC30" s="123">
        <v>2</v>
      </c>
      <c r="AD30" s="123">
        <v>2</v>
      </c>
      <c r="AE30" s="123"/>
      <c r="AF30" s="123"/>
    </row>
    <row r="31" spans="1:32" ht="15.75" customHeight="1">
      <c r="A31" s="19">
        <v>21</v>
      </c>
      <c r="B31" s="121">
        <v>2</v>
      </c>
      <c r="C31" s="121">
        <v>1</v>
      </c>
      <c r="D31" s="121">
        <v>1</v>
      </c>
      <c r="E31" s="121">
        <v>2</v>
      </c>
      <c r="F31" s="121">
        <v>2</v>
      </c>
      <c r="G31" s="121">
        <v>1</v>
      </c>
      <c r="H31" s="121">
        <v>1</v>
      </c>
      <c r="I31" s="121">
        <v>1</v>
      </c>
      <c r="J31" s="121">
        <v>1</v>
      </c>
      <c r="K31" s="121">
        <v>1</v>
      </c>
      <c r="L31" s="57"/>
      <c r="M31" s="123">
        <v>4</v>
      </c>
      <c r="N31" s="123">
        <v>4</v>
      </c>
      <c r="O31" s="123"/>
      <c r="P31" s="123"/>
      <c r="Q31" s="123"/>
      <c r="R31" s="123"/>
      <c r="S31" s="123">
        <v>3</v>
      </c>
      <c r="T31" s="123">
        <v>4</v>
      </c>
      <c r="U31" s="123">
        <v>4</v>
      </c>
      <c r="V31" s="123">
        <v>4</v>
      </c>
      <c r="W31" s="123">
        <v>0</v>
      </c>
      <c r="X31" s="123"/>
      <c r="Y31" s="123">
        <v>0</v>
      </c>
      <c r="Z31" s="123">
        <v>0</v>
      </c>
      <c r="AA31" s="123">
        <v>2</v>
      </c>
      <c r="AB31" s="123">
        <v>2</v>
      </c>
      <c r="AC31" s="123">
        <v>0</v>
      </c>
      <c r="AD31" s="123">
        <v>0</v>
      </c>
      <c r="AE31" s="123"/>
      <c r="AF31" s="123"/>
    </row>
    <row r="32" spans="1:32" ht="15.75" customHeight="1">
      <c r="A32" s="19">
        <v>22</v>
      </c>
      <c r="B32" s="121">
        <v>2</v>
      </c>
      <c r="C32" s="121">
        <v>2</v>
      </c>
      <c r="D32" s="121">
        <v>2</v>
      </c>
      <c r="E32" s="121">
        <v>2</v>
      </c>
      <c r="F32" s="121">
        <v>2</v>
      </c>
      <c r="G32" s="121">
        <v>1</v>
      </c>
      <c r="H32" s="121">
        <v>2</v>
      </c>
      <c r="I32" s="121">
        <v>2</v>
      </c>
      <c r="J32" s="121">
        <v>2</v>
      </c>
      <c r="K32" s="121">
        <v>2</v>
      </c>
      <c r="L32" s="57"/>
      <c r="M32" s="123">
        <v>4</v>
      </c>
      <c r="N32" s="123">
        <v>5</v>
      </c>
      <c r="O32" s="123"/>
      <c r="P32" s="123"/>
      <c r="Q32" s="123"/>
      <c r="R32" s="123"/>
      <c r="S32" s="123">
        <v>5</v>
      </c>
      <c r="T32" s="123">
        <v>4</v>
      </c>
      <c r="U32" s="123"/>
      <c r="V32" s="123"/>
      <c r="W32" s="123">
        <v>3</v>
      </c>
      <c r="X32" s="123"/>
      <c r="Y32" s="123">
        <v>2</v>
      </c>
      <c r="Z32" s="123"/>
      <c r="AA32" s="123"/>
      <c r="AB32" s="123"/>
      <c r="AC32" s="123">
        <v>1</v>
      </c>
      <c r="AD32" s="123"/>
      <c r="AE32" s="123"/>
      <c r="AF32" s="123"/>
    </row>
    <row r="33" spans="1:32" ht="15.75" customHeight="1">
      <c r="A33" s="19">
        <v>23</v>
      </c>
      <c r="B33" s="121">
        <v>2</v>
      </c>
      <c r="C33" s="121">
        <v>2</v>
      </c>
      <c r="D33" s="121">
        <v>2</v>
      </c>
      <c r="E33" s="121">
        <v>2</v>
      </c>
      <c r="F33" s="121">
        <v>2</v>
      </c>
      <c r="G33" s="121">
        <v>2</v>
      </c>
      <c r="H33" s="121">
        <v>2</v>
      </c>
      <c r="I33" s="121">
        <v>2</v>
      </c>
      <c r="J33" s="121">
        <v>2</v>
      </c>
      <c r="K33" s="121">
        <v>2</v>
      </c>
      <c r="L33" s="57"/>
      <c r="M33" s="123">
        <v>5</v>
      </c>
      <c r="N33" s="123">
        <v>5</v>
      </c>
      <c r="O33" s="123"/>
      <c r="P33" s="123"/>
      <c r="Q33" s="123">
        <v>5</v>
      </c>
      <c r="R33" s="123">
        <v>4</v>
      </c>
      <c r="S33" s="123"/>
      <c r="T33" s="123"/>
      <c r="U33" s="123"/>
      <c r="V33" s="123"/>
      <c r="W33" s="123">
        <v>4</v>
      </c>
      <c r="X33" s="123">
        <v>4</v>
      </c>
      <c r="Y33" s="123">
        <v>3</v>
      </c>
      <c r="Z33" s="123">
        <v>5</v>
      </c>
      <c r="AA33" s="123"/>
      <c r="AB33" s="123"/>
      <c r="AC33" s="123">
        <v>4</v>
      </c>
      <c r="AD33" s="123">
        <v>3</v>
      </c>
      <c r="AE33" s="123"/>
      <c r="AF33" s="123"/>
    </row>
    <row r="34" spans="1:32" ht="15.75" customHeight="1">
      <c r="A34" s="19">
        <v>24</v>
      </c>
      <c r="B34" s="121">
        <v>2</v>
      </c>
      <c r="C34" s="121">
        <v>2</v>
      </c>
      <c r="D34" s="121">
        <v>2</v>
      </c>
      <c r="E34" s="121">
        <v>2</v>
      </c>
      <c r="F34" s="121">
        <v>2</v>
      </c>
      <c r="G34" s="121">
        <v>2</v>
      </c>
      <c r="H34" s="121">
        <v>2</v>
      </c>
      <c r="I34" s="121">
        <v>2</v>
      </c>
      <c r="J34" s="121">
        <v>2</v>
      </c>
      <c r="K34" s="121">
        <v>2</v>
      </c>
      <c r="L34" s="57"/>
      <c r="M34" s="123">
        <v>5</v>
      </c>
      <c r="N34" s="123">
        <v>4</v>
      </c>
      <c r="O34" s="123"/>
      <c r="P34" s="123"/>
      <c r="Q34" s="123"/>
      <c r="R34" s="123"/>
      <c r="S34" s="123">
        <v>4</v>
      </c>
      <c r="T34" s="123">
        <v>4</v>
      </c>
      <c r="U34" s="123">
        <v>4</v>
      </c>
      <c r="V34" s="123">
        <v>4</v>
      </c>
      <c r="W34" s="123"/>
      <c r="X34" s="123"/>
      <c r="Y34" s="123"/>
      <c r="Z34" s="123"/>
      <c r="AA34" s="123">
        <v>4</v>
      </c>
      <c r="AB34" s="123">
        <v>3</v>
      </c>
      <c r="AC34" s="123">
        <v>4</v>
      </c>
      <c r="AD34" s="123">
        <v>4</v>
      </c>
      <c r="AE34" s="123"/>
      <c r="AF34" s="123"/>
    </row>
    <row r="35" spans="1:32" ht="15.75" customHeight="1">
      <c r="A35" s="19">
        <v>25</v>
      </c>
      <c r="B35" s="121">
        <v>2</v>
      </c>
      <c r="C35" s="121">
        <v>2</v>
      </c>
      <c r="D35" s="121">
        <v>2</v>
      </c>
      <c r="E35" s="121">
        <v>1</v>
      </c>
      <c r="F35" s="121">
        <v>2</v>
      </c>
      <c r="G35" s="121">
        <v>2</v>
      </c>
      <c r="H35" s="121">
        <v>2</v>
      </c>
      <c r="I35" s="121">
        <v>2</v>
      </c>
      <c r="J35" s="121">
        <v>0</v>
      </c>
      <c r="K35" s="121">
        <v>2</v>
      </c>
      <c r="L35" s="57"/>
      <c r="M35" s="123">
        <v>4</v>
      </c>
      <c r="N35" s="123">
        <v>4</v>
      </c>
      <c r="O35" s="123"/>
      <c r="P35" s="123"/>
      <c r="Q35" s="123"/>
      <c r="R35" s="123"/>
      <c r="S35" s="123">
        <v>4</v>
      </c>
      <c r="T35" s="123">
        <v>4</v>
      </c>
      <c r="U35" s="123">
        <v>3</v>
      </c>
      <c r="V35" s="123">
        <v>4</v>
      </c>
      <c r="W35" s="123"/>
      <c r="X35" s="123"/>
      <c r="Y35" s="123">
        <v>4</v>
      </c>
      <c r="Z35" s="123">
        <v>4</v>
      </c>
      <c r="AA35" s="123">
        <v>3</v>
      </c>
      <c r="AB35" s="123">
        <v>3</v>
      </c>
      <c r="AC35" s="123">
        <v>3</v>
      </c>
      <c r="AD35" s="123"/>
      <c r="AE35" s="123"/>
      <c r="AF35" s="123"/>
    </row>
    <row r="36" spans="1:32" ht="15.75" customHeight="1">
      <c r="A36" s="19">
        <v>26</v>
      </c>
      <c r="B36" s="121">
        <v>2</v>
      </c>
      <c r="C36" s="121">
        <v>1</v>
      </c>
      <c r="D36" s="121">
        <v>1</v>
      </c>
      <c r="E36" s="121">
        <v>1</v>
      </c>
      <c r="F36" s="121">
        <v>2</v>
      </c>
      <c r="G36" s="121">
        <v>2</v>
      </c>
      <c r="H36" s="121">
        <v>2</v>
      </c>
      <c r="I36" s="121">
        <v>2</v>
      </c>
      <c r="J36" s="121">
        <v>2</v>
      </c>
      <c r="K36" s="121">
        <v>1</v>
      </c>
      <c r="L36" s="57"/>
      <c r="M36" s="123">
        <v>5</v>
      </c>
      <c r="N36" s="123">
        <v>4</v>
      </c>
      <c r="O36" s="123"/>
      <c r="P36" s="123"/>
      <c r="Q36" s="123">
        <v>3</v>
      </c>
      <c r="R36" s="123">
        <v>4</v>
      </c>
      <c r="S36" s="123"/>
      <c r="T36" s="123"/>
      <c r="U36" s="123">
        <v>3</v>
      </c>
      <c r="V36" s="123">
        <v>3</v>
      </c>
      <c r="W36" s="123"/>
      <c r="X36" s="123"/>
      <c r="Y36" s="123"/>
      <c r="Z36" s="123"/>
      <c r="AA36" s="123">
        <v>4</v>
      </c>
      <c r="AB36" s="123">
        <v>4</v>
      </c>
      <c r="AC36" s="123">
        <v>4</v>
      </c>
      <c r="AD36" s="123">
        <v>4</v>
      </c>
      <c r="AE36" s="123"/>
      <c r="AF36" s="123"/>
    </row>
    <row r="37" spans="1:32" ht="15.75" customHeight="1">
      <c r="A37" s="19">
        <v>27</v>
      </c>
      <c r="B37" s="121">
        <v>2</v>
      </c>
      <c r="C37" s="121">
        <v>1</v>
      </c>
      <c r="D37" s="121">
        <v>1</v>
      </c>
      <c r="E37" s="121">
        <v>0</v>
      </c>
      <c r="F37" s="121">
        <v>1</v>
      </c>
      <c r="G37" s="121">
        <v>1</v>
      </c>
      <c r="H37" s="121">
        <v>0</v>
      </c>
      <c r="I37" s="121">
        <v>0</v>
      </c>
      <c r="J37" s="121">
        <v>1</v>
      </c>
      <c r="K37" s="121">
        <v>1</v>
      </c>
      <c r="L37" s="57"/>
      <c r="M37" s="123"/>
      <c r="N37" s="123"/>
      <c r="O37" s="123">
        <v>2</v>
      </c>
      <c r="P37" s="123">
        <v>2</v>
      </c>
      <c r="Q37" s="123">
        <v>2</v>
      </c>
      <c r="R37" s="123">
        <v>2</v>
      </c>
      <c r="S37" s="123"/>
      <c r="T37" s="123"/>
      <c r="U37" s="123">
        <v>2</v>
      </c>
      <c r="V37" s="123">
        <v>3</v>
      </c>
      <c r="W37" s="123"/>
      <c r="X37" s="123"/>
      <c r="Y37" s="123">
        <v>1</v>
      </c>
      <c r="Z37" s="123">
        <v>1</v>
      </c>
      <c r="AA37" s="123"/>
      <c r="AB37" s="123"/>
      <c r="AC37" s="123"/>
      <c r="AD37" s="123">
        <v>2</v>
      </c>
      <c r="AE37" s="123"/>
      <c r="AF37" s="123"/>
    </row>
    <row r="38" spans="1:32" ht="15.75" customHeight="1">
      <c r="A38" s="19">
        <v>28</v>
      </c>
      <c r="B38" s="121">
        <v>2</v>
      </c>
      <c r="C38" s="121">
        <v>2</v>
      </c>
      <c r="D38" s="121">
        <v>2</v>
      </c>
      <c r="E38" s="121">
        <v>0</v>
      </c>
      <c r="F38" s="121">
        <v>2</v>
      </c>
      <c r="G38" s="121">
        <v>2</v>
      </c>
      <c r="H38" s="121">
        <v>2</v>
      </c>
      <c r="I38" s="121">
        <v>2</v>
      </c>
      <c r="J38" s="121">
        <v>2</v>
      </c>
      <c r="K38" s="121">
        <v>2</v>
      </c>
      <c r="L38" s="57"/>
      <c r="M38" s="123">
        <v>5</v>
      </c>
      <c r="N38" s="123">
        <v>4</v>
      </c>
      <c r="O38" s="123"/>
      <c r="P38" s="123"/>
      <c r="Q38" s="123">
        <v>4</v>
      </c>
      <c r="R38" s="123">
        <v>4</v>
      </c>
      <c r="S38" s="123"/>
      <c r="T38" s="123"/>
      <c r="U38" s="123"/>
      <c r="V38" s="123"/>
      <c r="W38" s="123">
        <v>3</v>
      </c>
      <c r="X38" s="123">
        <v>2</v>
      </c>
      <c r="Y38" s="123"/>
      <c r="Z38" s="123"/>
      <c r="AA38" s="123">
        <v>2</v>
      </c>
      <c r="AB38" s="123">
        <v>2</v>
      </c>
      <c r="AC38" s="123">
        <v>3</v>
      </c>
      <c r="AD38" s="123">
        <v>4</v>
      </c>
      <c r="AE38" s="123"/>
      <c r="AF38" s="123"/>
    </row>
    <row r="39" spans="1:32" ht="15.75" customHeight="1">
      <c r="A39" s="19">
        <v>29</v>
      </c>
      <c r="B39" s="121">
        <v>2</v>
      </c>
      <c r="C39" s="121">
        <v>1</v>
      </c>
      <c r="D39" s="121">
        <v>2</v>
      </c>
      <c r="E39" s="121">
        <v>1</v>
      </c>
      <c r="F39" s="121">
        <v>2</v>
      </c>
      <c r="G39" s="121">
        <v>2</v>
      </c>
      <c r="H39" s="121">
        <v>2</v>
      </c>
      <c r="I39" s="121">
        <v>1</v>
      </c>
      <c r="J39" s="121"/>
      <c r="K39" s="121">
        <v>2</v>
      </c>
      <c r="L39" s="57"/>
      <c r="M39" s="123">
        <v>5</v>
      </c>
      <c r="N39" s="123">
        <v>3</v>
      </c>
      <c r="O39" s="123"/>
      <c r="P39" s="123"/>
      <c r="Q39" s="123"/>
      <c r="R39" s="123"/>
      <c r="S39" s="123">
        <v>3</v>
      </c>
      <c r="T39" s="123">
        <v>3</v>
      </c>
      <c r="U39" s="123"/>
      <c r="V39" s="123"/>
      <c r="W39" s="123">
        <v>2</v>
      </c>
      <c r="X39" s="123">
        <v>2</v>
      </c>
      <c r="Y39" s="123"/>
      <c r="Z39" s="123"/>
      <c r="AA39" s="123">
        <v>4</v>
      </c>
      <c r="AB39" s="123">
        <v>3</v>
      </c>
      <c r="AC39" s="123">
        <v>4</v>
      </c>
      <c r="AD39" s="123"/>
      <c r="AE39" s="123"/>
      <c r="AF39" s="123"/>
    </row>
    <row r="40" spans="1:32" ht="15.75" customHeight="1">
      <c r="A40" s="19">
        <v>30</v>
      </c>
      <c r="B40" s="121">
        <v>1</v>
      </c>
      <c r="C40" s="121">
        <v>1</v>
      </c>
      <c r="D40" s="121">
        <v>2</v>
      </c>
      <c r="E40" s="121">
        <v>1</v>
      </c>
      <c r="F40" s="121">
        <v>1</v>
      </c>
      <c r="G40" s="121">
        <v>2</v>
      </c>
      <c r="H40" s="121">
        <v>1</v>
      </c>
      <c r="I40" s="121">
        <v>1</v>
      </c>
      <c r="J40" s="121">
        <v>2</v>
      </c>
      <c r="K40" s="121">
        <v>2</v>
      </c>
      <c r="L40" s="57"/>
      <c r="M40" s="123">
        <v>5</v>
      </c>
      <c r="N40" s="123">
        <v>4</v>
      </c>
      <c r="O40" s="123"/>
      <c r="P40" s="123"/>
      <c r="Q40" s="123"/>
      <c r="R40" s="123"/>
      <c r="S40" s="123">
        <v>3</v>
      </c>
      <c r="T40" s="123">
        <v>3</v>
      </c>
      <c r="U40" s="123">
        <v>4</v>
      </c>
      <c r="V40" s="123">
        <v>3</v>
      </c>
      <c r="W40" s="123"/>
      <c r="X40" s="123"/>
      <c r="Y40" s="123"/>
      <c r="Z40" s="123">
        <v>3</v>
      </c>
      <c r="AA40" s="123">
        <v>3</v>
      </c>
      <c r="AB40" s="123">
        <v>3</v>
      </c>
      <c r="AC40" s="123">
        <v>2</v>
      </c>
      <c r="AD40" s="123">
        <v>2</v>
      </c>
      <c r="AE40" s="123"/>
      <c r="AF40" s="123"/>
    </row>
    <row r="41" spans="1:32" ht="15.75" customHeight="1">
      <c r="A41" s="19">
        <v>31</v>
      </c>
      <c r="B41" s="121">
        <v>1</v>
      </c>
      <c r="C41" s="121">
        <v>2</v>
      </c>
      <c r="D41" s="121">
        <v>2</v>
      </c>
      <c r="E41" s="121">
        <v>1</v>
      </c>
      <c r="F41" s="121">
        <v>2</v>
      </c>
      <c r="G41" s="121">
        <v>2</v>
      </c>
      <c r="H41" s="121">
        <v>2</v>
      </c>
      <c r="I41" s="121">
        <v>2</v>
      </c>
      <c r="J41" s="121">
        <v>2</v>
      </c>
      <c r="K41" s="121">
        <v>2</v>
      </c>
      <c r="L41" s="57"/>
      <c r="M41" s="123">
        <v>5</v>
      </c>
      <c r="N41" s="123">
        <v>3</v>
      </c>
      <c r="O41" s="123"/>
      <c r="P41" s="123"/>
      <c r="Q41" s="123"/>
      <c r="R41" s="123"/>
      <c r="S41" s="123">
        <v>5</v>
      </c>
      <c r="T41" s="123">
        <v>5</v>
      </c>
      <c r="U41" s="123">
        <v>5</v>
      </c>
      <c r="V41" s="123">
        <v>5</v>
      </c>
      <c r="W41" s="123"/>
      <c r="X41" s="123"/>
      <c r="Y41" s="123">
        <v>3</v>
      </c>
      <c r="Z41" s="123">
        <v>35</v>
      </c>
      <c r="AA41" s="123"/>
      <c r="AB41" s="123"/>
      <c r="AC41" s="123">
        <v>4</v>
      </c>
      <c r="AD41" s="123">
        <v>4</v>
      </c>
      <c r="AE41" s="123"/>
      <c r="AF41" s="123"/>
    </row>
    <row r="42" spans="1:32" ht="15.75" customHeight="1">
      <c r="A42" s="19">
        <v>32</v>
      </c>
      <c r="B42" s="121">
        <v>2</v>
      </c>
      <c r="C42" s="121">
        <v>1</v>
      </c>
      <c r="D42" s="121">
        <v>2</v>
      </c>
      <c r="E42" s="121">
        <v>1</v>
      </c>
      <c r="F42" s="121">
        <v>2</v>
      </c>
      <c r="G42" s="121">
        <v>2</v>
      </c>
      <c r="H42" s="121">
        <v>2</v>
      </c>
      <c r="I42" s="121">
        <v>2</v>
      </c>
      <c r="J42" s="121">
        <v>2</v>
      </c>
      <c r="K42" s="121">
        <v>2</v>
      </c>
      <c r="L42" s="57"/>
      <c r="M42" s="123">
        <v>4</v>
      </c>
      <c r="N42" s="123">
        <v>4</v>
      </c>
      <c r="O42" s="123"/>
      <c r="P42" s="123"/>
      <c r="Q42" s="123"/>
      <c r="R42" s="123"/>
      <c r="S42" s="123">
        <v>5</v>
      </c>
      <c r="T42" s="123">
        <v>3</v>
      </c>
      <c r="U42" s="123">
        <v>5</v>
      </c>
      <c r="V42" s="123">
        <v>4</v>
      </c>
      <c r="W42" s="123"/>
      <c r="X42" s="123"/>
      <c r="Y42" s="123"/>
      <c r="Z42" s="123"/>
      <c r="AA42" s="123">
        <v>5</v>
      </c>
      <c r="AB42" s="123">
        <v>5</v>
      </c>
      <c r="AC42" s="123">
        <v>1</v>
      </c>
      <c r="AD42" s="123">
        <v>3</v>
      </c>
      <c r="AE42" s="123"/>
      <c r="AF42" s="123"/>
    </row>
    <row r="43" spans="1:32" ht="15.75" customHeight="1">
      <c r="A43" s="19">
        <v>33</v>
      </c>
      <c r="B43" s="121">
        <v>2</v>
      </c>
      <c r="C43" s="121">
        <v>1</v>
      </c>
      <c r="D43" s="121">
        <v>2</v>
      </c>
      <c r="E43" s="121">
        <v>1</v>
      </c>
      <c r="F43" s="121">
        <v>1</v>
      </c>
      <c r="G43" s="121">
        <v>2</v>
      </c>
      <c r="H43" s="121">
        <v>1</v>
      </c>
      <c r="I43" s="121">
        <v>2</v>
      </c>
      <c r="J43" s="121">
        <v>2</v>
      </c>
      <c r="K43" s="121">
        <v>1</v>
      </c>
      <c r="L43" s="57"/>
      <c r="M43" s="123">
        <v>5</v>
      </c>
      <c r="N43" s="123">
        <v>3</v>
      </c>
      <c r="O43" s="123"/>
      <c r="P43" s="123"/>
      <c r="Q43" s="123"/>
      <c r="R43" s="123"/>
      <c r="S43" s="123">
        <v>2</v>
      </c>
      <c r="T43" s="123">
        <v>2</v>
      </c>
      <c r="U43" s="123">
        <v>3</v>
      </c>
      <c r="V43" s="123">
        <v>3</v>
      </c>
      <c r="W43" s="123"/>
      <c r="X43" s="123"/>
      <c r="Y43" s="123">
        <v>3</v>
      </c>
      <c r="Z43" s="123">
        <v>2</v>
      </c>
      <c r="AA43" s="123"/>
      <c r="AB43" s="123"/>
      <c r="AC43" s="123">
        <v>3</v>
      </c>
      <c r="AD43" s="123">
        <v>3</v>
      </c>
      <c r="AE43" s="123"/>
      <c r="AF43" s="123"/>
    </row>
    <row r="44" spans="1:32" ht="15.75" customHeight="1">
      <c r="A44" s="19">
        <v>34</v>
      </c>
      <c r="B44" s="121">
        <v>2</v>
      </c>
      <c r="C44" s="121">
        <v>2</v>
      </c>
      <c r="D44" s="121">
        <v>1</v>
      </c>
      <c r="E44" s="121">
        <v>1</v>
      </c>
      <c r="F44" s="121">
        <v>1</v>
      </c>
      <c r="G44" s="121">
        <v>1</v>
      </c>
      <c r="H44" s="121">
        <v>1</v>
      </c>
      <c r="I44" s="121">
        <v>1</v>
      </c>
      <c r="J44" s="121">
        <v>0</v>
      </c>
      <c r="K44" s="121">
        <v>0</v>
      </c>
      <c r="L44" s="57"/>
      <c r="M44" s="123">
        <v>4</v>
      </c>
      <c r="N44" s="123">
        <v>3</v>
      </c>
      <c r="O44" s="123"/>
      <c r="P44" s="123"/>
      <c r="Q44" s="123"/>
      <c r="R44" s="123"/>
      <c r="S44" s="123">
        <v>3</v>
      </c>
      <c r="T44" s="123">
        <v>3</v>
      </c>
      <c r="U44" s="123">
        <v>2</v>
      </c>
      <c r="V44" s="123">
        <v>2</v>
      </c>
      <c r="W44" s="123"/>
      <c r="X44" s="123"/>
      <c r="Y44" s="123">
        <v>0</v>
      </c>
      <c r="Z44" s="123">
        <v>2</v>
      </c>
      <c r="AA44" s="123">
        <v>2</v>
      </c>
      <c r="AB44" s="123">
        <v>2</v>
      </c>
      <c r="AC44" s="123">
        <v>2</v>
      </c>
      <c r="AD44" s="123">
        <v>3</v>
      </c>
      <c r="AE44" s="123"/>
      <c r="AF44" s="123"/>
    </row>
    <row r="45" spans="1:32" ht="15.75" customHeight="1">
      <c r="A45" s="19">
        <v>35</v>
      </c>
      <c r="B45" s="121">
        <v>2</v>
      </c>
      <c r="C45" s="121">
        <v>2</v>
      </c>
      <c r="D45" s="121">
        <v>2</v>
      </c>
      <c r="E45" s="121">
        <v>1</v>
      </c>
      <c r="F45" s="121">
        <v>2</v>
      </c>
      <c r="G45" s="121">
        <v>2</v>
      </c>
      <c r="H45" s="121">
        <v>2</v>
      </c>
      <c r="I45" s="121">
        <v>2</v>
      </c>
      <c r="J45" s="121">
        <v>2</v>
      </c>
      <c r="K45" s="121">
        <v>2</v>
      </c>
      <c r="L45" s="57"/>
      <c r="M45" s="123">
        <v>4</v>
      </c>
      <c r="N45" s="123">
        <v>4</v>
      </c>
      <c r="O45" s="123"/>
      <c r="P45" s="123"/>
      <c r="Q45" s="123"/>
      <c r="R45" s="123"/>
      <c r="S45" s="123">
        <v>3</v>
      </c>
      <c r="T45" s="123">
        <v>3</v>
      </c>
      <c r="U45" s="123">
        <v>3</v>
      </c>
      <c r="V45" s="123">
        <v>2</v>
      </c>
      <c r="W45" s="123"/>
      <c r="X45" s="123"/>
      <c r="Y45" s="123">
        <v>2</v>
      </c>
      <c r="Z45" s="123">
        <v>2</v>
      </c>
      <c r="AA45" s="123"/>
      <c r="AB45" s="123"/>
      <c r="AC45" s="123">
        <v>3</v>
      </c>
      <c r="AD45" s="123">
        <v>3</v>
      </c>
      <c r="AE45" s="123"/>
      <c r="AF45" s="123"/>
    </row>
    <row r="46" spans="1:32" ht="15.75" customHeight="1">
      <c r="A46" s="19">
        <v>36</v>
      </c>
      <c r="B46" s="121">
        <v>2</v>
      </c>
      <c r="C46" s="121">
        <v>2</v>
      </c>
      <c r="D46" s="121">
        <v>1</v>
      </c>
      <c r="E46" s="121">
        <v>2</v>
      </c>
      <c r="F46" s="121">
        <v>1</v>
      </c>
      <c r="G46" s="121">
        <v>2</v>
      </c>
      <c r="H46" s="121">
        <v>1</v>
      </c>
      <c r="I46" s="121">
        <v>1</v>
      </c>
      <c r="J46" s="121">
        <v>0</v>
      </c>
      <c r="K46" s="121">
        <v>1</v>
      </c>
      <c r="L46" s="57"/>
      <c r="M46" s="123">
        <v>3</v>
      </c>
      <c r="N46" s="123">
        <v>3</v>
      </c>
      <c r="O46" s="123"/>
      <c r="P46" s="123"/>
      <c r="Q46" s="123"/>
      <c r="R46" s="123"/>
      <c r="S46" s="123">
        <v>1</v>
      </c>
      <c r="T46" s="123">
        <v>3</v>
      </c>
      <c r="U46" s="123">
        <v>4</v>
      </c>
      <c r="V46" s="123">
        <v>4</v>
      </c>
      <c r="W46" s="123"/>
      <c r="X46" s="123"/>
      <c r="Y46" s="123">
        <v>3</v>
      </c>
      <c r="Z46" s="123">
        <v>3</v>
      </c>
      <c r="AA46" s="123"/>
      <c r="AB46" s="123"/>
      <c r="AC46" s="123">
        <v>1</v>
      </c>
      <c r="AD46" s="123">
        <v>3</v>
      </c>
      <c r="AE46" s="123"/>
      <c r="AF46" s="123"/>
    </row>
    <row r="47" spans="1:32" ht="15.75" customHeight="1">
      <c r="A47" s="19">
        <v>37</v>
      </c>
      <c r="B47" s="121">
        <v>2</v>
      </c>
      <c r="C47" s="121">
        <v>1</v>
      </c>
      <c r="D47" s="121">
        <v>2</v>
      </c>
      <c r="E47" s="121">
        <v>1</v>
      </c>
      <c r="F47" s="121">
        <v>1</v>
      </c>
      <c r="G47" s="121">
        <v>2</v>
      </c>
      <c r="H47" s="121">
        <v>1</v>
      </c>
      <c r="I47" s="121">
        <v>1</v>
      </c>
      <c r="J47" s="121">
        <v>1</v>
      </c>
      <c r="K47" s="121">
        <v>1</v>
      </c>
      <c r="L47" s="57"/>
      <c r="M47" s="123">
        <v>4</v>
      </c>
      <c r="N47" s="123">
        <v>4</v>
      </c>
      <c r="O47" s="123"/>
      <c r="P47" s="123"/>
      <c r="Q47" s="123"/>
      <c r="R47" s="123"/>
      <c r="S47" s="123">
        <v>3</v>
      </c>
      <c r="T47" s="123">
        <v>3</v>
      </c>
      <c r="U47" s="123">
        <v>3</v>
      </c>
      <c r="V47" s="123">
        <v>3</v>
      </c>
      <c r="W47" s="123"/>
      <c r="X47" s="123"/>
      <c r="Y47" s="123"/>
      <c r="Z47" s="123"/>
      <c r="AA47" s="123">
        <v>2</v>
      </c>
      <c r="AB47" s="123">
        <v>3</v>
      </c>
      <c r="AC47" s="123">
        <v>2</v>
      </c>
      <c r="AD47" s="123">
        <v>2</v>
      </c>
      <c r="AE47" s="123"/>
      <c r="AF47" s="123"/>
    </row>
    <row r="48" spans="1:32" ht="15.75" customHeight="1">
      <c r="A48" s="19">
        <v>38</v>
      </c>
      <c r="B48" s="121">
        <v>2</v>
      </c>
      <c r="C48" s="121">
        <v>2</v>
      </c>
      <c r="D48" s="121">
        <v>2</v>
      </c>
      <c r="E48" s="121">
        <v>1</v>
      </c>
      <c r="F48" s="121">
        <v>2</v>
      </c>
      <c r="G48" s="121">
        <v>1</v>
      </c>
      <c r="H48" s="121">
        <v>1</v>
      </c>
      <c r="I48" s="121">
        <v>2</v>
      </c>
      <c r="J48" s="121">
        <v>1</v>
      </c>
      <c r="K48" s="121">
        <v>1</v>
      </c>
      <c r="L48" s="57"/>
      <c r="M48" s="123">
        <v>4</v>
      </c>
      <c r="N48" s="123">
        <v>4</v>
      </c>
      <c r="O48" s="123"/>
      <c r="P48" s="123"/>
      <c r="Q48" s="123"/>
      <c r="R48" s="123"/>
      <c r="S48" s="123">
        <v>3</v>
      </c>
      <c r="T48" s="123">
        <v>3</v>
      </c>
      <c r="U48" s="123"/>
      <c r="V48" s="123"/>
      <c r="W48" s="123">
        <v>3</v>
      </c>
      <c r="X48" s="123">
        <v>3</v>
      </c>
      <c r="Y48" s="123"/>
      <c r="Z48" s="123"/>
      <c r="AA48" s="123">
        <v>3</v>
      </c>
      <c r="AB48" s="123">
        <v>3</v>
      </c>
      <c r="AC48" s="123"/>
      <c r="AD48" s="123"/>
      <c r="AE48" s="123">
        <v>2</v>
      </c>
      <c r="AF48" s="123"/>
    </row>
    <row r="49" spans="1:32" ht="15.75" customHeight="1">
      <c r="A49" s="19">
        <v>39</v>
      </c>
      <c r="B49" s="121">
        <v>2</v>
      </c>
      <c r="C49" s="121">
        <v>1</v>
      </c>
      <c r="D49" s="121">
        <v>2</v>
      </c>
      <c r="E49" s="121">
        <v>1</v>
      </c>
      <c r="F49" s="121">
        <v>1</v>
      </c>
      <c r="G49" s="121">
        <v>2</v>
      </c>
      <c r="H49" s="121">
        <v>2</v>
      </c>
      <c r="I49" s="121">
        <v>2</v>
      </c>
      <c r="J49" s="121">
        <v>2</v>
      </c>
      <c r="K49" s="121">
        <v>2</v>
      </c>
      <c r="L49" s="57"/>
      <c r="M49" s="123">
        <v>4</v>
      </c>
      <c r="N49" s="123">
        <v>4</v>
      </c>
      <c r="O49" s="123"/>
      <c r="P49" s="123"/>
      <c r="Q49" s="123"/>
      <c r="R49" s="123"/>
      <c r="S49" s="123">
        <v>3</v>
      </c>
      <c r="T49" s="123">
        <v>4</v>
      </c>
      <c r="U49" s="123"/>
      <c r="V49" s="123"/>
      <c r="W49" s="123">
        <v>3</v>
      </c>
      <c r="X49" s="123">
        <v>3</v>
      </c>
      <c r="Y49" s="123"/>
      <c r="Z49" s="123"/>
      <c r="AA49" s="123">
        <v>3</v>
      </c>
      <c r="AB49" s="123">
        <v>3</v>
      </c>
      <c r="AC49" s="123">
        <v>3</v>
      </c>
      <c r="AD49" s="123"/>
      <c r="AE49" s="123"/>
      <c r="AF49" s="123"/>
    </row>
    <row r="50" spans="1:32" ht="15.75" customHeight="1">
      <c r="A50" s="19">
        <v>40</v>
      </c>
      <c r="B50" s="121">
        <v>2</v>
      </c>
      <c r="C50" s="121">
        <v>1</v>
      </c>
      <c r="D50" s="121">
        <v>2</v>
      </c>
      <c r="E50" s="121">
        <v>1</v>
      </c>
      <c r="F50" s="121">
        <v>2</v>
      </c>
      <c r="G50" s="121">
        <v>2</v>
      </c>
      <c r="H50" s="121">
        <v>2</v>
      </c>
      <c r="I50" s="121">
        <v>2</v>
      </c>
      <c r="J50" s="121">
        <v>2</v>
      </c>
      <c r="K50" s="121">
        <v>2</v>
      </c>
      <c r="L50" s="57"/>
      <c r="M50" s="123">
        <v>5</v>
      </c>
      <c r="N50" s="123">
        <v>4</v>
      </c>
      <c r="O50" s="123"/>
      <c r="P50" s="123"/>
      <c r="Q50" s="123"/>
      <c r="R50" s="123"/>
      <c r="S50" s="123">
        <v>5</v>
      </c>
      <c r="T50" s="123">
        <v>5</v>
      </c>
      <c r="U50" s="123">
        <v>4</v>
      </c>
      <c r="V50" s="123">
        <v>4</v>
      </c>
      <c r="W50" s="123"/>
      <c r="X50" s="123"/>
      <c r="Y50" s="123">
        <v>3</v>
      </c>
      <c r="Z50" s="123">
        <v>4</v>
      </c>
      <c r="AA50" s="123"/>
      <c r="AB50" s="123"/>
      <c r="AC50" s="123">
        <v>4</v>
      </c>
      <c r="AD50" s="123">
        <v>4</v>
      </c>
      <c r="AE50" s="123"/>
      <c r="AF50" s="123"/>
    </row>
    <row r="51" spans="1:32" ht="15.75" customHeight="1">
      <c r="A51" s="19">
        <v>41</v>
      </c>
      <c r="B51" s="121">
        <v>2</v>
      </c>
      <c r="C51" s="121">
        <v>2</v>
      </c>
      <c r="D51" s="121">
        <v>1</v>
      </c>
      <c r="E51" s="121">
        <v>2</v>
      </c>
      <c r="F51" s="121">
        <v>2</v>
      </c>
      <c r="G51" s="121">
        <v>2</v>
      </c>
      <c r="H51" s="121">
        <v>2</v>
      </c>
      <c r="I51" s="121">
        <v>2</v>
      </c>
      <c r="J51" s="121">
        <v>2</v>
      </c>
      <c r="K51" s="121">
        <v>2</v>
      </c>
      <c r="L51" s="57"/>
      <c r="M51" s="123">
        <v>4</v>
      </c>
      <c r="N51" s="123">
        <v>4</v>
      </c>
      <c r="O51" s="123"/>
      <c r="P51" s="123"/>
      <c r="Q51" s="123"/>
      <c r="R51" s="123"/>
      <c r="S51" s="123">
        <v>4</v>
      </c>
      <c r="T51" s="123">
        <v>4</v>
      </c>
      <c r="U51" s="123">
        <v>3</v>
      </c>
      <c r="V51" s="123">
        <v>4</v>
      </c>
      <c r="W51" s="123"/>
      <c r="X51" s="123"/>
      <c r="Y51" s="123"/>
      <c r="Z51" s="123"/>
      <c r="AA51" s="123">
        <v>3</v>
      </c>
      <c r="AB51" s="123">
        <v>3</v>
      </c>
      <c r="AC51" s="123">
        <v>3</v>
      </c>
      <c r="AD51" s="123">
        <v>4</v>
      </c>
      <c r="AE51" s="123"/>
      <c r="AF51" s="123"/>
    </row>
    <row r="52" spans="1:32" ht="15.75" customHeight="1">
      <c r="A52" s="19">
        <v>42</v>
      </c>
      <c r="B52" s="121">
        <v>2</v>
      </c>
      <c r="C52" s="121">
        <v>1</v>
      </c>
      <c r="D52" s="121">
        <v>2</v>
      </c>
      <c r="E52" s="121">
        <v>1</v>
      </c>
      <c r="F52" s="121">
        <v>2</v>
      </c>
      <c r="G52" s="121">
        <v>2</v>
      </c>
      <c r="H52" s="121">
        <v>1</v>
      </c>
      <c r="I52" s="121">
        <v>2</v>
      </c>
      <c r="J52" s="121">
        <v>2</v>
      </c>
      <c r="K52" s="121">
        <v>2</v>
      </c>
      <c r="L52" s="57"/>
      <c r="M52" s="123">
        <v>4</v>
      </c>
      <c r="N52" s="123">
        <v>4</v>
      </c>
      <c r="O52" s="123"/>
      <c r="P52" s="123"/>
      <c r="Q52" s="123"/>
      <c r="R52" s="123"/>
      <c r="S52" s="123">
        <v>2</v>
      </c>
      <c r="T52" s="123">
        <v>2</v>
      </c>
      <c r="U52" s="123">
        <v>3</v>
      </c>
      <c r="V52" s="123">
        <v>3</v>
      </c>
      <c r="W52" s="123"/>
      <c r="X52" s="123"/>
      <c r="Y52" s="123">
        <v>2</v>
      </c>
      <c r="Z52" s="123">
        <v>2</v>
      </c>
      <c r="AA52" s="123"/>
      <c r="AB52" s="123"/>
      <c r="AC52" s="123">
        <v>2</v>
      </c>
      <c r="AD52" s="123">
        <v>3</v>
      </c>
      <c r="AE52" s="123"/>
      <c r="AF52" s="123"/>
    </row>
    <row r="53" spans="1:32" ht="15.75" customHeight="1">
      <c r="A53" s="19">
        <v>43</v>
      </c>
      <c r="B53" s="121">
        <v>2</v>
      </c>
      <c r="C53" s="121">
        <v>2</v>
      </c>
      <c r="D53" s="121">
        <v>1</v>
      </c>
      <c r="E53" s="121">
        <v>2</v>
      </c>
      <c r="F53" s="121">
        <v>2</v>
      </c>
      <c r="G53" s="121">
        <v>2</v>
      </c>
      <c r="H53" s="121">
        <v>1</v>
      </c>
      <c r="I53" s="121">
        <v>2</v>
      </c>
      <c r="J53" s="121">
        <v>1</v>
      </c>
      <c r="K53" s="121">
        <v>2</v>
      </c>
      <c r="L53" s="57"/>
      <c r="M53" s="123">
        <v>3</v>
      </c>
      <c r="N53" s="123">
        <v>4</v>
      </c>
      <c r="O53" s="123"/>
      <c r="P53" s="123"/>
      <c r="Q53" s="123"/>
      <c r="R53" s="123"/>
      <c r="S53" s="123">
        <v>3</v>
      </c>
      <c r="T53" s="123">
        <v>3</v>
      </c>
      <c r="U53" s="123">
        <v>4</v>
      </c>
      <c r="V53" s="123">
        <v>3</v>
      </c>
      <c r="W53" s="123"/>
      <c r="X53" s="123"/>
      <c r="Y53" s="123">
        <v>2</v>
      </c>
      <c r="Z53" s="123">
        <v>4</v>
      </c>
      <c r="AA53" s="123"/>
      <c r="AB53" s="123"/>
      <c r="AC53" s="123">
        <v>3</v>
      </c>
      <c r="AD53" s="123">
        <v>4</v>
      </c>
      <c r="AE53" s="123"/>
      <c r="AF53" s="123"/>
    </row>
    <row r="54" spans="1:32" ht="15.75" customHeight="1">
      <c r="A54" s="19">
        <v>44</v>
      </c>
      <c r="B54" s="121">
        <v>1</v>
      </c>
      <c r="C54" s="121">
        <v>1</v>
      </c>
      <c r="D54" s="121">
        <v>1</v>
      </c>
      <c r="E54" s="121">
        <v>1</v>
      </c>
      <c r="F54" s="121">
        <v>2</v>
      </c>
      <c r="G54" s="121">
        <v>2</v>
      </c>
      <c r="H54" s="121">
        <v>2</v>
      </c>
      <c r="I54" s="121">
        <v>1</v>
      </c>
      <c r="J54" s="121">
        <v>1</v>
      </c>
      <c r="K54" s="121">
        <v>2</v>
      </c>
      <c r="L54" s="57"/>
      <c r="M54" s="123">
        <v>3</v>
      </c>
      <c r="N54" s="123">
        <v>4</v>
      </c>
      <c r="O54" s="123"/>
      <c r="P54" s="123"/>
      <c r="Q54" s="123"/>
      <c r="R54" s="123"/>
      <c r="S54" s="123">
        <v>4</v>
      </c>
      <c r="T54" s="123">
        <v>3</v>
      </c>
      <c r="U54" s="123"/>
      <c r="V54" s="123"/>
      <c r="W54" s="123">
        <v>2</v>
      </c>
      <c r="X54" s="123">
        <v>4</v>
      </c>
      <c r="Y54" s="123"/>
      <c r="Z54" s="123"/>
      <c r="AA54" s="123">
        <v>3</v>
      </c>
      <c r="AB54" s="123">
        <v>4</v>
      </c>
      <c r="AC54" s="123"/>
      <c r="AD54" s="123"/>
      <c r="AE54" s="123"/>
      <c r="AF54" s="123">
        <v>2</v>
      </c>
    </row>
    <row r="55" spans="1:32" ht="15.75" customHeight="1">
      <c r="A55" s="19">
        <v>45</v>
      </c>
      <c r="B55" s="121">
        <v>2</v>
      </c>
      <c r="C55" s="121">
        <v>2</v>
      </c>
      <c r="D55" s="121">
        <v>2</v>
      </c>
      <c r="E55" s="121">
        <v>2</v>
      </c>
      <c r="F55" s="121">
        <v>2</v>
      </c>
      <c r="G55" s="121">
        <v>2</v>
      </c>
      <c r="H55" s="121">
        <v>2</v>
      </c>
      <c r="I55" s="121">
        <v>2</v>
      </c>
      <c r="J55" s="121">
        <v>2</v>
      </c>
      <c r="K55" s="121">
        <v>2</v>
      </c>
      <c r="L55" s="57"/>
      <c r="M55" s="123">
        <v>5</v>
      </c>
      <c r="N55" s="123">
        <v>5</v>
      </c>
      <c r="O55" s="123"/>
      <c r="P55" s="123"/>
      <c r="Q55" s="123"/>
      <c r="R55" s="123"/>
      <c r="S55" s="123">
        <v>5</v>
      </c>
      <c r="T55" s="123">
        <v>5</v>
      </c>
      <c r="U55" s="123">
        <v>5</v>
      </c>
      <c r="V55" s="123">
        <v>5</v>
      </c>
      <c r="W55" s="123"/>
      <c r="X55" s="123"/>
      <c r="Y55" s="123"/>
      <c r="Z55" s="123"/>
      <c r="AA55" s="123">
        <v>4</v>
      </c>
      <c r="AB55" s="123">
        <v>5</v>
      </c>
      <c r="AC55" s="123">
        <v>4</v>
      </c>
      <c r="AD55" s="123">
        <v>5</v>
      </c>
      <c r="AE55" s="123"/>
      <c r="AF55" s="123"/>
    </row>
    <row r="56" spans="1:32" ht="15.75" customHeight="1">
      <c r="A56" s="19">
        <v>46</v>
      </c>
      <c r="B56" s="121">
        <v>2</v>
      </c>
      <c r="C56" s="121">
        <v>2</v>
      </c>
      <c r="D56" s="121">
        <v>2</v>
      </c>
      <c r="E56" s="121">
        <v>2</v>
      </c>
      <c r="F56" s="121">
        <v>2</v>
      </c>
      <c r="G56" s="121">
        <v>1</v>
      </c>
      <c r="H56" s="121">
        <v>1</v>
      </c>
      <c r="I56" s="121">
        <v>1</v>
      </c>
      <c r="J56" s="121">
        <v>2</v>
      </c>
      <c r="K56" s="121">
        <v>2</v>
      </c>
      <c r="L56" s="57"/>
      <c r="M56" s="123">
        <v>4</v>
      </c>
      <c r="N56" s="123">
        <v>4</v>
      </c>
      <c r="O56" s="123"/>
      <c r="P56" s="123"/>
      <c r="Q56" s="123"/>
      <c r="R56" s="123"/>
      <c r="S56" s="123">
        <v>4</v>
      </c>
      <c r="T56" s="123">
        <v>3</v>
      </c>
      <c r="U56" s="123">
        <v>3</v>
      </c>
      <c r="V56" s="123">
        <v>2</v>
      </c>
      <c r="W56" s="123"/>
      <c r="X56" s="123"/>
      <c r="Y56" s="123">
        <v>3</v>
      </c>
      <c r="Z56" s="123">
        <v>4</v>
      </c>
      <c r="AA56" s="123"/>
      <c r="AB56" s="123"/>
      <c r="AC56" s="123">
        <v>3</v>
      </c>
      <c r="AD56" s="123">
        <v>3</v>
      </c>
      <c r="AE56" s="123"/>
      <c r="AF56" s="123"/>
    </row>
    <row r="57" spans="1:32" ht="15.75" customHeight="1">
      <c r="A57" s="19">
        <v>47</v>
      </c>
      <c r="B57" s="121">
        <v>2</v>
      </c>
      <c r="C57" s="121">
        <v>1</v>
      </c>
      <c r="D57" s="121">
        <v>1</v>
      </c>
      <c r="E57" s="121">
        <v>1</v>
      </c>
      <c r="F57" s="121">
        <v>1</v>
      </c>
      <c r="G57" s="121">
        <v>1</v>
      </c>
      <c r="H57" s="121">
        <v>1</v>
      </c>
      <c r="I57" s="121">
        <v>2</v>
      </c>
      <c r="J57" s="121">
        <v>2</v>
      </c>
      <c r="K57" s="121">
        <v>1</v>
      </c>
      <c r="L57" s="57"/>
      <c r="M57" s="123">
        <v>4</v>
      </c>
      <c r="N57" s="123">
        <v>4</v>
      </c>
      <c r="O57" s="123"/>
      <c r="P57" s="123"/>
      <c r="Q57" s="123"/>
      <c r="R57" s="123"/>
      <c r="S57" s="123">
        <v>3</v>
      </c>
      <c r="T57" s="123">
        <v>3</v>
      </c>
      <c r="U57" s="123">
        <v>2</v>
      </c>
      <c r="V57" s="123">
        <v>3</v>
      </c>
      <c r="W57" s="123"/>
      <c r="X57" s="123"/>
      <c r="Y57" s="123">
        <v>2</v>
      </c>
      <c r="Z57" s="123">
        <v>4</v>
      </c>
      <c r="AA57" s="123"/>
      <c r="AB57" s="123"/>
      <c r="AC57" s="123">
        <v>3</v>
      </c>
      <c r="AD57" s="123">
        <v>2</v>
      </c>
      <c r="AE57" s="123"/>
      <c r="AF57" s="123"/>
    </row>
    <row r="58" spans="1:32" ht="15.75" customHeight="1">
      <c r="A58" s="19">
        <v>48</v>
      </c>
      <c r="B58" s="121">
        <v>2</v>
      </c>
      <c r="C58" s="121">
        <v>2</v>
      </c>
      <c r="D58" s="121">
        <v>2</v>
      </c>
      <c r="E58" s="121">
        <v>2</v>
      </c>
      <c r="F58" s="121">
        <v>2</v>
      </c>
      <c r="G58" s="121">
        <v>2</v>
      </c>
      <c r="H58" s="121">
        <v>2</v>
      </c>
      <c r="I58" s="121">
        <v>2</v>
      </c>
      <c r="J58" s="121">
        <v>2</v>
      </c>
      <c r="K58" s="121">
        <v>2</v>
      </c>
      <c r="L58" s="57"/>
      <c r="M58" s="123">
        <v>4</v>
      </c>
      <c r="N58" s="123">
        <v>3</v>
      </c>
      <c r="O58" s="123"/>
      <c r="P58" s="123"/>
      <c r="Q58" s="123"/>
      <c r="R58" s="123"/>
      <c r="S58" s="123">
        <v>4</v>
      </c>
      <c r="T58" s="123">
        <v>3</v>
      </c>
      <c r="U58" s="123">
        <v>4</v>
      </c>
      <c r="V58" s="123">
        <v>4</v>
      </c>
      <c r="W58" s="123"/>
      <c r="X58" s="123"/>
      <c r="Y58" s="123">
        <v>3</v>
      </c>
      <c r="Z58" s="123">
        <v>4</v>
      </c>
      <c r="AA58" s="123"/>
      <c r="AB58" s="123"/>
      <c r="AC58" s="123">
        <v>4</v>
      </c>
      <c r="AD58" s="123">
        <v>4</v>
      </c>
      <c r="AE58" s="123"/>
      <c r="AF58" s="123"/>
    </row>
    <row r="59" spans="1:32" ht="15.75" customHeight="1">
      <c r="A59" s="19">
        <v>49</v>
      </c>
      <c r="B59" s="121">
        <v>2</v>
      </c>
      <c r="C59" s="121">
        <v>2</v>
      </c>
      <c r="D59" s="121">
        <v>2</v>
      </c>
      <c r="E59" s="121">
        <v>2</v>
      </c>
      <c r="F59" s="121">
        <v>2</v>
      </c>
      <c r="G59" s="121">
        <v>2</v>
      </c>
      <c r="H59" s="121">
        <v>2</v>
      </c>
      <c r="I59" s="121">
        <v>2</v>
      </c>
      <c r="J59" s="121">
        <v>2</v>
      </c>
      <c r="K59" s="121">
        <v>1</v>
      </c>
      <c r="L59" s="57"/>
      <c r="M59" s="123">
        <v>5</v>
      </c>
      <c r="N59" s="123">
        <v>5</v>
      </c>
      <c r="O59" s="123"/>
      <c r="P59" s="123"/>
      <c r="Q59" s="123"/>
      <c r="R59" s="123"/>
      <c r="S59" s="123">
        <v>5</v>
      </c>
      <c r="T59" s="123">
        <v>4</v>
      </c>
      <c r="U59" s="123"/>
      <c r="V59" s="123"/>
      <c r="W59" s="123">
        <v>5</v>
      </c>
      <c r="X59" s="123">
        <v>5</v>
      </c>
      <c r="Y59" s="123">
        <v>4</v>
      </c>
      <c r="Z59" s="123">
        <v>5</v>
      </c>
      <c r="AA59" s="123"/>
      <c r="AB59" s="123"/>
      <c r="AC59" s="123">
        <v>5</v>
      </c>
      <c r="AD59" s="123">
        <v>5</v>
      </c>
      <c r="AE59" s="123"/>
      <c r="AF59" s="123"/>
    </row>
    <row r="60" spans="1:32" ht="15.75" customHeight="1">
      <c r="A60" s="19">
        <v>50</v>
      </c>
      <c r="B60" s="121">
        <v>2</v>
      </c>
      <c r="C60" s="121">
        <v>2</v>
      </c>
      <c r="D60" s="121">
        <v>2</v>
      </c>
      <c r="E60" s="121">
        <v>2</v>
      </c>
      <c r="F60" s="121">
        <v>2</v>
      </c>
      <c r="G60" s="121">
        <v>2</v>
      </c>
      <c r="H60" s="121">
        <v>2</v>
      </c>
      <c r="I60" s="121">
        <v>1</v>
      </c>
      <c r="J60" s="121">
        <v>2</v>
      </c>
      <c r="K60" s="121">
        <v>2</v>
      </c>
      <c r="L60" s="57"/>
      <c r="M60" s="123">
        <v>2</v>
      </c>
      <c r="N60" s="123">
        <v>3</v>
      </c>
      <c r="O60" s="123"/>
      <c r="P60" s="123"/>
      <c r="Q60" s="123"/>
      <c r="R60" s="123"/>
      <c r="S60" s="123">
        <v>4</v>
      </c>
      <c r="T60" s="123">
        <v>3</v>
      </c>
      <c r="U60" s="123"/>
      <c r="V60" s="123"/>
      <c r="W60" s="123">
        <v>5</v>
      </c>
      <c r="X60" s="123">
        <v>4</v>
      </c>
      <c r="Y60" s="123">
        <v>3</v>
      </c>
      <c r="Z60" s="123">
        <v>4</v>
      </c>
      <c r="AA60" s="123"/>
      <c r="AB60" s="123"/>
      <c r="AC60" s="123">
        <v>1</v>
      </c>
      <c r="AD60" s="123">
        <v>2</v>
      </c>
      <c r="AE60" s="123"/>
      <c r="AF60" s="123"/>
    </row>
    <row r="61" spans="1:32" ht="15.75" customHeight="1">
      <c r="A61" s="19">
        <v>51</v>
      </c>
      <c r="B61" s="121">
        <v>2</v>
      </c>
      <c r="C61" s="121">
        <v>2</v>
      </c>
      <c r="D61" s="121">
        <v>1</v>
      </c>
      <c r="E61" s="121">
        <v>1</v>
      </c>
      <c r="F61" s="121">
        <v>2</v>
      </c>
      <c r="G61" s="121">
        <v>2</v>
      </c>
      <c r="H61" s="121">
        <v>2</v>
      </c>
      <c r="I61" s="121">
        <v>2</v>
      </c>
      <c r="J61" s="121">
        <v>2</v>
      </c>
      <c r="K61" s="121">
        <v>2</v>
      </c>
      <c r="L61" s="57"/>
      <c r="M61" s="123">
        <v>5</v>
      </c>
      <c r="N61" s="123">
        <v>4</v>
      </c>
      <c r="O61" s="123"/>
      <c r="P61" s="123"/>
      <c r="Q61" s="123">
        <v>5</v>
      </c>
      <c r="R61" s="123">
        <v>5</v>
      </c>
      <c r="S61" s="123">
        <v>3</v>
      </c>
      <c r="T61" s="123">
        <v>2</v>
      </c>
      <c r="U61" s="123">
        <v>3</v>
      </c>
      <c r="V61" s="123">
        <v>5</v>
      </c>
      <c r="W61" s="123"/>
      <c r="X61" s="123"/>
      <c r="Y61" s="123">
        <v>4</v>
      </c>
      <c r="Z61" s="123">
        <v>5</v>
      </c>
      <c r="AA61" s="123"/>
      <c r="AB61" s="123"/>
      <c r="AC61" s="123">
        <v>3</v>
      </c>
      <c r="AD61" s="123">
        <v>4</v>
      </c>
      <c r="AE61" s="123"/>
      <c r="AF61" s="123"/>
    </row>
    <row r="62" spans="1:32" ht="15.75" customHeight="1">
      <c r="A62" s="19">
        <v>52</v>
      </c>
      <c r="B62" s="121">
        <v>2</v>
      </c>
      <c r="C62" s="121">
        <v>2</v>
      </c>
      <c r="D62" s="121">
        <v>1</v>
      </c>
      <c r="E62" s="121">
        <v>1</v>
      </c>
      <c r="F62" s="121">
        <v>1</v>
      </c>
      <c r="G62" s="121">
        <v>2</v>
      </c>
      <c r="H62" s="121">
        <v>1</v>
      </c>
      <c r="I62" s="121">
        <v>2</v>
      </c>
      <c r="J62" s="121">
        <v>2</v>
      </c>
      <c r="K62" s="121">
        <v>2</v>
      </c>
      <c r="L62" s="57"/>
      <c r="M62" s="123"/>
      <c r="N62" s="123">
        <v>3</v>
      </c>
      <c r="O62" s="123"/>
      <c r="P62" s="123"/>
      <c r="Q62" s="123"/>
      <c r="R62" s="123"/>
      <c r="S62" s="123">
        <v>3</v>
      </c>
      <c r="T62" s="123"/>
      <c r="U62" s="123">
        <v>3</v>
      </c>
      <c r="V62" s="123">
        <v>4</v>
      </c>
      <c r="W62" s="123"/>
      <c r="X62" s="123"/>
      <c r="Y62" s="123">
        <v>3</v>
      </c>
      <c r="Z62" s="123">
        <v>3</v>
      </c>
      <c r="AA62" s="123"/>
      <c r="AB62" s="123"/>
      <c r="AC62" s="123">
        <v>2</v>
      </c>
      <c r="AD62" s="123">
        <v>3</v>
      </c>
      <c r="AE62" s="123"/>
      <c r="AF62" s="123"/>
    </row>
    <row r="63" spans="1:32" ht="15.75" customHeight="1">
      <c r="A63" s="19">
        <v>53</v>
      </c>
      <c r="B63" s="121">
        <v>2</v>
      </c>
      <c r="C63" s="121">
        <v>2</v>
      </c>
      <c r="D63" s="121">
        <v>2</v>
      </c>
      <c r="E63" s="121">
        <v>2</v>
      </c>
      <c r="F63" s="121">
        <v>2</v>
      </c>
      <c r="G63" s="121">
        <v>2</v>
      </c>
      <c r="H63" s="121">
        <v>1</v>
      </c>
      <c r="I63" s="121">
        <v>2</v>
      </c>
      <c r="J63" s="121">
        <v>2</v>
      </c>
      <c r="K63" s="121">
        <v>2</v>
      </c>
      <c r="L63" s="57"/>
      <c r="M63" s="123">
        <v>3</v>
      </c>
      <c r="N63" s="123">
        <v>3</v>
      </c>
      <c r="O63" s="123"/>
      <c r="P63" s="123"/>
      <c r="Q63" s="123">
        <v>0</v>
      </c>
      <c r="R63" s="123"/>
      <c r="S63" s="123">
        <v>4</v>
      </c>
      <c r="T63" s="123">
        <v>3</v>
      </c>
      <c r="U63" s="123"/>
      <c r="V63" s="123"/>
      <c r="W63" s="123">
        <v>4</v>
      </c>
      <c r="X63" s="123">
        <v>5</v>
      </c>
      <c r="Y63" s="123">
        <v>5</v>
      </c>
      <c r="Z63" s="123">
        <v>4</v>
      </c>
      <c r="AA63" s="123"/>
      <c r="AB63" s="123"/>
      <c r="AC63" s="123">
        <v>4</v>
      </c>
      <c r="AD63" s="123">
        <v>4</v>
      </c>
      <c r="AE63" s="123"/>
      <c r="AF63" s="123"/>
    </row>
    <row r="64" spans="1:32" ht="15.75" customHeight="1">
      <c r="A64" s="19">
        <v>54</v>
      </c>
      <c r="B64" s="121">
        <v>2</v>
      </c>
      <c r="C64" s="121">
        <v>2</v>
      </c>
      <c r="D64" s="121">
        <v>2</v>
      </c>
      <c r="E64" s="121">
        <v>2</v>
      </c>
      <c r="F64" s="121">
        <v>2</v>
      </c>
      <c r="G64" s="121">
        <v>2</v>
      </c>
      <c r="H64" s="121">
        <v>2</v>
      </c>
      <c r="I64" s="121">
        <v>2</v>
      </c>
      <c r="J64" s="121">
        <v>2</v>
      </c>
      <c r="K64" s="121">
        <v>2</v>
      </c>
      <c r="L64" s="57"/>
      <c r="M64" s="123">
        <v>5</v>
      </c>
      <c r="N64" s="123">
        <v>4</v>
      </c>
      <c r="O64" s="123"/>
      <c r="P64" s="123"/>
      <c r="Q64" s="123"/>
      <c r="R64" s="123"/>
      <c r="S64" s="123">
        <v>4</v>
      </c>
      <c r="T64" s="123">
        <v>4</v>
      </c>
      <c r="U64" s="123"/>
      <c r="V64" s="123"/>
      <c r="W64" s="123">
        <v>5</v>
      </c>
      <c r="X64" s="123">
        <v>4</v>
      </c>
      <c r="Y64" s="123">
        <v>2</v>
      </c>
      <c r="Z64" s="123">
        <v>5</v>
      </c>
      <c r="AA64" s="123"/>
      <c r="AB64" s="123"/>
      <c r="AC64" s="123">
        <v>3</v>
      </c>
      <c r="AD64" s="123">
        <v>4</v>
      </c>
      <c r="AE64" s="123"/>
      <c r="AF64" s="123"/>
    </row>
    <row r="65" spans="1:32" ht="15.75" customHeight="1">
      <c r="A65" s="19">
        <v>55</v>
      </c>
      <c r="B65" s="121">
        <v>1</v>
      </c>
      <c r="C65" s="121">
        <v>1</v>
      </c>
      <c r="D65" s="121">
        <v>1</v>
      </c>
      <c r="E65" s="121">
        <v>1</v>
      </c>
      <c r="F65" s="121">
        <v>1</v>
      </c>
      <c r="G65" s="121">
        <v>1</v>
      </c>
      <c r="H65" s="121">
        <v>1</v>
      </c>
      <c r="I65" s="121">
        <v>2</v>
      </c>
      <c r="J65" s="121"/>
      <c r="K65" s="121">
        <v>2</v>
      </c>
      <c r="L65" s="57"/>
      <c r="M65" s="123">
        <v>4</v>
      </c>
      <c r="N65" s="123">
        <v>3</v>
      </c>
      <c r="O65" s="123"/>
      <c r="P65" s="123"/>
      <c r="Q65" s="123">
        <v>2</v>
      </c>
      <c r="R65" s="123">
        <v>3</v>
      </c>
      <c r="S65" s="123"/>
      <c r="T65" s="123"/>
      <c r="U65" s="123">
        <v>2</v>
      </c>
      <c r="V65" s="123">
        <v>0</v>
      </c>
      <c r="W65" s="123"/>
      <c r="X65" s="123"/>
      <c r="Y65" s="123"/>
      <c r="Z65" s="123"/>
      <c r="AA65" s="123">
        <v>3</v>
      </c>
      <c r="AB65" s="123">
        <v>3</v>
      </c>
      <c r="AC65" s="123">
        <v>3</v>
      </c>
      <c r="AD65" s="123">
        <v>3</v>
      </c>
      <c r="AE65" s="123"/>
      <c r="AF65" s="123"/>
    </row>
    <row r="66" spans="1:32" ht="15.75" customHeight="1">
      <c r="A66" s="19">
        <v>56</v>
      </c>
      <c r="B66" s="121">
        <v>2</v>
      </c>
      <c r="C66" s="121">
        <v>2</v>
      </c>
      <c r="D66" s="121">
        <v>2</v>
      </c>
      <c r="E66" s="121">
        <v>2</v>
      </c>
      <c r="F66" s="121">
        <v>1</v>
      </c>
      <c r="G66" s="121">
        <v>2</v>
      </c>
      <c r="H66" s="121">
        <v>1</v>
      </c>
      <c r="I66" s="121">
        <v>1</v>
      </c>
      <c r="J66" s="121">
        <v>1</v>
      </c>
      <c r="K66" s="121">
        <v>1</v>
      </c>
      <c r="L66" s="57"/>
      <c r="M66" s="123">
        <v>4</v>
      </c>
      <c r="N66" s="123">
        <v>4</v>
      </c>
      <c r="O66" s="123"/>
      <c r="P66" s="123"/>
      <c r="Q66" s="123">
        <v>4</v>
      </c>
      <c r="R66" s="123">
        <v>3</v>
      </c>
      <c r="S66" s="123"/>
      <c r="T66" s="123"/>
      <c r="U66" s="123">
        <v>3</v>
      </c>
      <c r="V66" s="123">
        <v>4</v>
      </c>
      <c r="W66" s="123"/>
      <c r="X66" s="123"/>
      <c r="Y66" s="123"/>
      <c r="Z66" s="123"/>
      <c r="AA66" s="123">
        <v>4</v>
      </c>
      <c r="AB66" s="123">
        <v>3</v>
      </c>
      <c r="AC66" s="123">
        <v>4</v>
      </c>
      <c r="AD66" s="123">
        <v>3</v>
      </c>
      <c r="AE66" s="123"/>
      <c r="AF66" s="123"/>
    </row>
    <row r="67" spans="1:32" ht="15.75" customHeight="1">
      <c r="A67" s="19">
        <v>57</v>
      </c>
      <c r="B67" s="121">
        <v>2</v>
      </c>
      <c r="C67" s="121">
        <v>2</v>
      </c>
      <c r="D67" s="121">
        <v>2</v>
      </c>
      <c r="E67" s="121">
        <v>2</v>
      </c>
      <c r="F67" s="121">
        <v>2</v>
      </c>
      <c r="G67" s="121">
        <v>1</v>
      </c>
      <c r="H67" s="121">
        <v>1</v>
      </c>
      <c r="I67" s="121">
        <v>2</v>
      </c>
      <c r="J67" s="121">
        <v>2</v>
      </c>
      <c r="K67" s="121">
        <v>2</v>
      </c>
      <c r="L67" s="57"/>
      <c r="M67" s="123">
        <v>4</v>
      </c>
      <c r="N67" s="123">
        <v>4</v>
      </c>
      <c r="O67" s="123"/>
      <c r="P67" s="123"/>
      <c r="Q67" s="123"/>
      <c r="R67" s="123"/>
      <c r="S67" s="123">
        <v>5</v>
      </c>
      <c r="T67" s="123">
        <v>4</v>
      </c>
      <c r="U67" s="123">
        <v>3</v>
      </c>
      <c r="V67" s="123">
        <v>4</v>
      </c>
      <c r="W67" s="123"/>
      <c r="X67" s="123"/>
      <c r="Y67" s="123">
        <v>4</v>
      </c>
      <c r="Z67" s="123">
        <v>4</v>
      </c>
      <c r="AA67" s="123"/>
      <c r="AB67" s="123"/>
      <c r="AC67" s="123">
        <v>4</v>
      </c>
      <c r="AD67" s="123">
        <v>3</v>
      </c>
      <c r="AE67" s="123"/>
      <c r="AF67" s="123"/>
    </row>
    <row r="68" spans="1:32" ht="15.75" customHeight="1">
      <c r="A68" s="19">
        <v>58</v>
      </c>
      <c r="B68" s="121">
        <v>1</v>
      </c>
      <c r="C68" s="121">
        <v>2</v>
      </c>
      <c r="D68" s="121">
        <v>1</v>
      </c>
      <c r="E68" s="121">
        <v>1</v>
      </c>
      <c r="F68" s="121">
        <v>1</v>
      </c>
      <c r="G68" s="121">
        <v>1</v>
      </c>
      <c r="H68" s="121">
        <v>1</v>
      </c>
      <c r="I68" s="121">
        <v>1</v>
      </c>
      <c r="J68" s="121"/>
      <c r="K68" s="121">
        <v>1</v>
      </c>
      <c r="L68" s="57"/>
      <c r="M68" s="123">
        <v>5</v>
      </c>
      <c r="N68" s="123">
        <v>4</v>
      </c>
      <c r="O68" s="123"/>
      <c r="P68" s="123"/>
      <c r="Q68" s="123">
        <v>4</v>
      </c>
      <c r="R68" s="123">
        <v>3</v>
      </c>
      <c r="S68" s="123"/>
      <c r="T68" s="123"/>
      <c r="U68" s="123">
        <v>3</v>
      </c>
      <c r="V68" s="123">
        <v>4</v>
      </c>
      <c r="W68" s="123"/>
      <c r="X68" s="123"/>
      <c r="Y68" s="123"/>
      <c r="Z68" s="123"/>
      <c r="AA68" s="123">
        <v>3</v>
      </c>
      <c r="AB68" s="123">
        <v>3</v>
      </c>
      <c r="AC68" s="123"/>
      <c r="AD68" s="123">
        <v>2</v>
      </c>
      <c r="AE68" s="123"/>
      <c r="AF68" s="123"/>
    </row>
    <row r="69" spans="1:32" ht="15.75" customHeight="1">
      <c r="A69" s="19">
        <v>59</v>
      </c>
      <c r="B69" s="121">
        <v>2</v>
      </c>
      <c r="C69" s="121">
        <v>2</v>
      </c>
      <c r="D69" s="121">
        <v>2</v>
      </c>
      <c r="E69" s="121">
        <v>2</v>
      </c>
      <c r="F69" s="121">
        <v>2</v>
      </c>
      <c r="G69" s="121">
        <v>2</v>
      </c>
      <c r="H69" s="121">
        <v>1</v>
      </c>
      <c r="I69" s="121">
        <v>1</v>
      </c>
      <c r="J69" s="121">
        <v>2</v>
      </c>
      <c r="K69" s="121">
        <v>2</v>
      </c>
      <c r="L69" s="57"/>
      <c r="M69" s="123"/>
      <c r="N69" s="123"/>
      <c r="O69" s="123">
        <v>5</v>
      </c>
      <c r="P69" s="123">
        <v>4</v>
      </c>
      <c r="Q69" s="123">
        <v>4</v>
      </c>
      <c r="R69" s="123">
        <v>4</v>
      </c>
      <c r="S69" s="123"/>
      <c r="T69" s="123"/>
      <c r="U69" s="123"/>
      <c r="V69" s="123"/>
      <c r="W69" s="123">
        <v>4</v>
      </c>
      <c r="X69" s="123">
        <v>3</v>
      </c>
      <c r="Y69" s="123">
        <v>4</v>
      </c>
      <c r="Z69" s="123">
        <v>4</v>
      </c>
      <c r="AA69" s="123"/>
      <c r="AB69" s="123"/>
      <c r="AC69" s="123">
        <v>3</v>
      </c>
      <c r="AD69" s="123">
        <v>4</v>
      </c>
      <c r="AE69" s="123"/>
      <c r="AF69" s="123"/>
    </row>
    <row r="70" spans="1:32" ht="15.75" customHeight="1">
      <c r="A70" s="19">
        <v>60</v>
      </c>
      <c r="B70" s="121">
        <v>2</v>
      </c>
      <c r="C70" s="121">
        <v>2</v>
      </c>
      <c r="D70" s="121">
        <v>1</v>
      </c>
      <c r="E70" s="121">
        <v>1</v>
      </c>
      <c r="F70" s="121">
        <v>1</v>
      </c>
      <c r="G70" s="121">
        <v>2</v>
      </c>
      <c r="H70" s="121">
        <v>1</v>
      </c>
      <c r="I70" s="121">
        <v>2</v>
      </c>
      <c r="J70" s="121">
        <v>2</v>
      </c>
      <c r="K70" s="121">
        <v>2</v>
      </c>
      <c r="L70" s="57"/>
      <c r="M70" s="123">
        <v>4</v>
      </c>
      <c r="N70" s="123">
        <v>3</v>
      </c>
      <c r="O70" s="123"/>
      <c r="P70" s="123"/>
      <c r="Q70" s="123"/>
      <c r="R70" s="123"/>
      <c r="S70" s="123">
        <v>4</v>
      </c>
      <c r="T70" s="123">
        <v>4</v>
      </c>
      <c r="U70" s="123"/>
      <c r="V70" s="123"/>
      <c r="W70" s="123">
        <v>3</v>
      </c>
      <c r="X70" s="123">
        <v>2</v>
      </c>
      <c r="Y70" s="123"/>
      <c r="Z70" s="123"/>
      <c r="AA70" s="123">
        <v>4</v>
      </c>
      <c r="AB70" s="123">
        <v>4</v>
      </c>
      <c r="AC70" s="123">
        <v>4</v>
      </c>
      <c r="AD70" s="123">
        <v>3</v>
      </c>
      <c r="AE70" s="123"/>
      <c r="AF70" s="123"/>
    </row>
    <row r="71" spans="1:32" ht="15.75" customHeight="1">
      <c r="A71" s="19">
        <v>61</v>
      </c>
      <c r="B71" s="121">
        <v>2</v>
      </c>
      <c r="C71" s="121">
        <v>2</v>
      </c>
      <c r="D71" s="121">
        <v>1</v>
      </c>
      <c r="E71" s="121">
        <v>1</v>
      </c>
      <c r="F71" s="121">
        <v>2</v>
      </c>
      <c r="G71" s="121">
        <v>2</v>
      </c>
      <c r="H71" s="121">
        <v>1</v>
      </c>
      <c r="I71" s="121">
        <v>1</v>
      </c>
      <c r="J71" s="121">
        <v>2</v>
      </c>
      <c r="K71" s="121">
        <v>2</v>
      </c>
      <c r="L71" s="57"/>
      <c r="M71" s="123">
        <v>5</v>
      </c>
      <c r="N71" s="123">
        <v>4</v>
      </c>
      <c r="O71" s="123"/>
      <c r="P71" s="123"/>
      <c r="Q71" s="123">
        <v>4</v>
      </c>
      <c r="R71" s="123">
        <v>3</v>
      </c>
      <c r="S71" s="123"/>
      <c r="T71" s="123"/>
      <c r="U71" s="123">
        <v>3</v>
      </c>
      <c r="V71" s="123">
        <v>5</v>
      </c>
      <c r="W71" s="123"/>
      <c r="X71" s="123"/>
      <c r="Y71" s="123">
        <v>2</v>
      </c>
      <c r="Z71" s="123">
        <v>4</v>
      </c>
      <c r="AA71" s="123">
        <v>2</v>
      </c>
      <c r="AB71" s="123">
        <v>3</v>
      </c>
      <c r="AC71" s="123">
        <v>3</v>
      </c>
      <c r="AD71" s="123">
        <v>4</v>
      </c>
      <c r="AE71" s="123"/>
      <c r="AF71" s="123"/>
    </row>
    <row r="72" spans="1:32" ht="15.75" customHeight="1">
      <c r="A72" s="19">
        <v>62</v>
      </c>
      <c r="B72" s="121">
        <v>2</v>
      </c>
      <c r="C72" s="121">
        <v>2</v>
      </c>
      <c r="D72" s="121">
        <v>1</v>
      </c>
      <c r="E72" s="121">
        <v>1</v>
      </c>
      <c r="F72" s="121">
        <v>1</v>
      </c>
      <c r="G72" s="121">
        <v>2</v>
      </c>
      <c r="H72" s="121">
        <v>1</v>
      </c>
      <c r="I72" s="121">
        <v>1</v>
      </c>
      <c r="J72" s="121">
        <v>1</v>
      </c>
      <c r="K72" s="121">
        <v>2</v>
      </c>
      <c r="L72" s="57"/>
      <c r="M72" s="123"/>
      <c r="N72" s="123"/>
      <c r="O72" s="123">
        <v>4</v>
      </c>
      <c r="P72" s="123">
        <v>4</v>
      </c>
      <c r="Q72" s="123"/>
      <c r="R72" s="123"/>
      <c r="S72" s="123">
        <v>4</v>
      </c>
      <c r="T72" s="123">
        <v>4</v>
      </c>
      <c r="U72" s="123">
        <v>5</v>
      </c>
      <c r="V72" s="123">
        <v>4</v>
      </c>
      <c r="W72" s="123"/>
      <c r="X72" s="123"/>
      <c r="Y72" s="123">
        <v>4</v>
      </c>
      <c r="Z72" s="123">
        <v>5</v>
      </c>
      <c r="AA72" s="123"/>
      <c r="AB72" s="123"/>
      <c r="AC72" s="123">
        <v>4</v>
      </c>
      <c r="AD72" s="123">
        <v>3</v>
      </c>
      <c r="AE72" s="123"/>
      <c r="AF72" s="123"/>
    </row>
    <row r="73" spans="1:32" ht="15.75" customHeight="1">
      <c r="A73" s="19">
        <v>63</v>
      </c>
      <c r="B73" s="121">
        <v>2</v>
      </c>
      <c r="C73" s="121">
        <v>2</v>
      </c>
      <c r="D73" s="121">
        <v>1</v>
      </c>
      <c r="E73" s="121">
        <v>1</v>
      </c>
      <c r="F73" s="121">
        <v>1</v>
      </c>
      <c r="G73" s="121">
        <v>1</v>
      </c>
      <c r="H73" s="121">
        <v>2</v>
      </c>
      <c r="I73" s="121">
        <v>1</v>
      </c>
      <c r="J73" s="121">
        <v>2</v>
      </c>
      <c r="K73" s="121">
        <v>2</v>
      </c>
      <c r="L73" s="57"/>
      <c r="M73" s="123">
        <v>3</v>
      </c>
      <c r="N73" s="123">
        <v>3</v>
      </c>
      <c r="O73" s="123"/>
      <c r="P73" s="123"/>
      <c r="Q73" s="123">
        <v>4</v>
      </c>
      <c r="R73" s="123">
        <v>3</v>
      </c>
      <c r="S73" s="123"/>
      <c r="T73" s="123"/>
      <c r="U73" s="123">
        <v>3</v>
      </c>
      <c r="V73" s="123">
        <v>4</v>
      </c>
      <c r="W73" s="123"/>
      <c r="X73" s="123"/>
      <c r="Y73" s="123"/>
      <c r="Z73" s="123"/>
      <c r="AA73" s="123">
        <v>3</v>
      </c>
      <c r="AB73" s="123">
        <v>4</v>
      </c>
      <c r="AC73" s="123">
        <v>4</v>
      </c>
      <c r="AD73" s="123">
        <v>3</v>
      </c>
      <c r="AE73" s="123"/>
      <c r="AF73" s="123"/>
    </row>
    <row r="74" spans="1:32" ht="15.75" customHeight="1">
      <c r="A74" s="19">
        <v>64</v>
      </c>
      <c r="B74" s="121">
        <v>2</v>
      </c>
      <c r="C74" s="121">
        <v>2</v>
      </c>
      <c r="D74" s="121">
        <v>2</v>
      </c>
      <c r="E74" s="121">
        <v>2</v>
      </c>
      <c r="F74" s="121">
        <v>2</v>
      </c>
      <c r="G74" s="121">
        <v>2</v>
      </c>
      <c r="H74" s="121">
        <v>2</v>
      </c>
      <c r="I74" s="121">
        <v>2</v>
      </c>
      <c r="J74" s="121">
        <v>2</v>
      </c>
      <c r="K74" s="121">
        <v>2</v>
      </c>
      <c r="L74" s="57"/>
      <c r="M74" s="123">
        <v>4</v>
      </c>
      <c r="N74" s="123">
        <v>4</v>
      </c>
      <c r="O74" s="123"/>
      <c r="P74" s="123"/>
      <c r="Q74" s="123"/>
      <c r="R74" s="123"/>
      <c r="S74" s="123">
        <v>4</v>
      </c>
      <c r="T74" s="123">
        <v>4</v>
      </c>
      <c r="U74" s="123">
        <v>4</v>
      </c>
      <c r="V74" s="123">
        <v>4</v>
      </c>
      <c r="W74" s="123"/>
      <c r="X74" s="123"/>
      <c r="Y74" s="123">
        <v>3</v>
      </c>
      <c r="Z74" s="123">
        <v>4</v>
      </c>
      <c r="AA74" s="123"/>
      <c r="AB74" s="123"/>
      <c r="AC74" s="123">
        <v>4</v>
      </c>
      <c r="AD74" s="123">
        <v>5</v>
      </c>
      <c r="AE74" s="123"/>
      <c r="AF74" s="123"/>
    </row>
    <row r="75" spans="1:32" ht="15.75" customHeight="1">
      <c r="A75" s="19">
        <v>65</v>
      </c>
      <c r="B75" s="121">
        <v>1</v>
      </c>
      <c r="C75" s="121">
        <v>2</v>
      </c>
      <c r="D75" s="121">
        <v>1</v>
      </c>
      <c r="E75" s="121">
        <v>1</v>
      </c>
      <c r="F75" s="121">
        <v>1</v>
      </c>
      <c r="G75" s="121">
        <v>1</v>
      </c>
      <c r="H75" s="121">
        <v>1</v>
      </c>
      <c r="I75" s="121">
        <v>1</v>
      </c>
      <c r="J75" s="121">
        <v>1</v>
      </c>
      <c r="K75" s="121">
        <v>1</v>
      </c>
      <c r="L75" s="57"/>
      <c r="M75" s="123"/>
      <c r="N75" s="123"/>
      <c r="O75" s="123">
        <v>2</v>
      </c>
      <c r="P75" s="123">
        <v>3</v>
      </c>
      <c r="Q75" s="123">
        <v>2</v>
      </c>
      <c r="R75" s="123">
        <v>2</v>
      </c>
      <c r="S75" s="123"/>
      <c r="T75" s="123"/>
      <c r="U75" s="123">
        <v>2</v>
      </c>
      <c r="V75" s="123">
        <v>2</v>
      </c>
      <c r="W75" s="123"/>
      <c r="X75" s="123"/>
      <c r="Y75" s="123">
        <v>2</v>
      </c>
      <c r="Z75" s="123">
        <v>1</v>
      </c>
      <c r="AA75" s="123"/>
      <c r="AB75" s="123"/>
      <c r="AC75" s="123"/>
      <c r="AD75" s="123"/>
      <c r="AE75" s="123"/>
      <c r="AF75" s="123">
        <v>2</v>
      </c>
    </row>
    <row r="76" spans="1:32" ht="15.75" customHeight="1">
      <c r="A76" s="19">
        <v>66</v>
      </c>
      <c r="B76" s="121">
        <v>2</v>
      </c>
      <c r="C76" s="121">
        <v>2</v>
      </c>
      <c r="D76" s="121">
        <v>1</v>
      </c>
      <c r="E76" s="121">
        <v>1</v>
      </c>
      <c r="F76" s="121">
        <v>1</v>
      </c>
      <c r="G76" s="121">
        <v>0</v>
      </c>
      <c r="H76" s="121">
        <v>1</v>
      </c>
      <c r="I76" s="121">
        <v>1</v>
      </c>
      <c r="J76" s="121">
        <v>0</v>
      </c>
      <c r="K76" s="121">
        <v>1</v>
      </c>
      <c r="L76" s="57"/>
      <c r="M76" s="123">
        <v>2</v>
      </c>
      <c r="N76" s="123">
        <v>3</v>
      </c>
      <c r="O76" s="123"/>
      <c r="P76" s="123"/>
      <c r="Q76" s="123"/>
      <c r="R76" s="123"/>
      <c r="S76" s="123">
        <v>3</v>
      </c>
      <c r="T76" s="123">
        <v>2</v>
      </c>
      <c r="U76" s="123"/>
      <c r="V76" s="123"/>
      <c r="W76" s="123">
        <v>2</v>
      </c>
      <c r="X76" s="123">
        <v>3</v>
      </c>
      <c r="Y76" s="123"/>
      <c r="Z76" s="123"/>
      <c r="AA76" s="123">
        <v>1</v>
      </c>
      <c r="AB76" s="123">
        <v>1</v>
      </c>
      <c r="AC76" s="123"/>
      <c r="AD76" s="123">
        <v>2</v>
      </c>
      <c r="AE76" s="123"/>
      <c r="AF76" s="123"/>
    </row>
    <row r="77" spans="1:32" ht="15.75" customHeight="1">
      <c r="A77" s="19">
        <v>67</v>
      </c>
      <c r="B77" s="121">
        <v>2</v>
      </c>
      <c r="C77" s="121">
        <v>2</v>
      </c>
      <c r="D77" s="121">
        <v>2</v>
      </c>
      <c r="E77" s="121">
        <v>1</v>
      </c>
      <c r="F77" s="121">
        <v>1</v>
      </c>
      <c r="G77" s="121">
        <v>2</v>
      </c>
      <c r="H77" s="121">
        <v>1</v>
      </c>
      <c r="I77" s="121">
        <v>2</v>
      </c>
      <c r="J77" s="121">
        <v>2</v>
      </c>
      <c r="K77" s="121">
        <v>2</v>
      </c>
      <c r="L77" s="57"/>
      <c r="M77" s="123"/>
      <c r="N77" s="123"/>
      <c r="O77" s="123">
        <v>4</v>
      </c>
      <c r="P77" s="123">
        <v>3</v>
      </c>
      <c r="Q77" s="123"/>
      <c r="R77" s="123"/>
      <c r="S77" s="123">
        <v>4</v>
      </c>
      <c r="T77" s="123">
        <v>4</v>
      </c>
      <c r="U77" s="123">
        <v>4</v>
      </c>
      <c r="V77" s="123">
        <v>3</v>
      </c>
      <c r="W77" s="123"/>
      <c r="X77" s="123"/>
      <c r="Y77" s="123"/>
      <c r="Z77" s="123"/>
      <c r="AA77" s="123">
        <v>4</v>
      </c>
      <c r="AB77" s="123">
        <v>3</v>
      </c>
      <c r="AC77" s="123">
        <v>4</v>
      </c>
      <c r="AD77" s="123">
        <v>3</v>
      </c>
      <c r="AE77" s="123"/>
      <c r="AF77" s="123"/>
    </row>
    <row r="78" spans="1:32" ht="15.75" customHeight="1">
      <c r="A78" s="19">
        <v>68</v>
      </c>
      <c r="B78" s="121">
        <v>2</v>
      </c>
      <c r="C78" s="121">
        <v>2</v>
      </c>
      <c r="D78" s="121">
        <v>1</v>
      </c>
      <c r="E78" s="121">
        <v>1</v>
      </c>
      <c r="F78" s="121">
        <v>2</v>
      </c>
      <c r="G78" s="121">
        <v>2</v>
      </c>
      <c r="H78" s="121">
        <v>2</v>
      </c>
      <c r="I78" s="121">
        <v>2</v>
      </c>
      <c r="J78" s="121">
        <v>2</v>
      </c>
      <c r="K78" s="121">
        <v>2</v>
      </c>
      <c r="L78" s="57"/>
      <c r="M78" s="123">
        <v>4</v>
      </c>
      <c r="N78" s="123">
        <v>4</v>
      </c>
      <c r="O78" s="123"/>
      <c r="P78" s="123"/>
      <c r="Q78" s="123"/>
      <c r="R78" s="123"/>
      <c r="S78" s="123">
        <v>4</v>
      </c>
      <c r="T78" s="123">
        <v>3</v>
      </c>
      <c r="U78" s="123"/>
      <c r="V78" s="123"/>
      <c r="W78" s="123">
        <v>4</v>
      </c>
      <c r="X78" s="123">
        <v>3</v>
      </c>
      <c r="Y78" s="123">
        <v>3</v>
      </c>
      <c r="Z78" s="123">
        <v>3</v>
      </c>
      <c r="AA78" s="123"/>
      <c r="AB78" s="123"/>
      <c r="AC78" s="123">
        <v>1</v>
      </c>
      <c r="AD78" s="123">
        <v>1</v>
      </c>
      <c r="AE78" s="123"/>
      <c r="AF78" s="123"/>
    </row>
    <row r="79" spans="1:32" ht="15.75" customHeight="1">
      <c r="A79" s="19">
        <v>69</v>
      </c>
      <c r="B79" s="121">
        <v>2</v>
      </c>
      <c r="C79" s="121">
        <v>2</v>
      </c>
      <c r="D79" s="121">
        <v>1</v>
      </c>
      <c r="E79" s="121">
        <v>1</v>
      </c>
      <c r="F79" s="121">
        <v>1</v>
      </c>
      <c r="G79" s="121">
        <v>1</v>
      </c>
      <c r="H79" s="121">
        <v>1</v>
      </c>
      <c r="I79" s="121">
        <v>1</v>
      </c>
      <c r="J79" s="121">
        <v>1</v>
      </c>
      <c r="K79" s="121">
        <v>1</v>
      </c>
      <c r="L79" s="57"/>
      <c r="M79" s="123">
        <v>5</v>
      </c>
      <c r="N79" s="123">
        <v>4</v>
      </c>
      <c r="O79" s="123"/>
      <c r="P79" s="123"/>
      <c r="Q79" s="123"/>
      <c r="R79" s="123"/>
      <c r="S79" s="123">
        <v>4</v>
      </c>
      <c r="T79" s="123">
        <v>3</v>
      </c>
      <c r="U79" s="123">
        <v>3</v>
      </c>
      <c r="V79" s="123">
        <v>4</v>
      </c>
      <c r="W79" s="123"/>
      <c r="X79" s="123"/>
      <c r="Y79" s="123">
        <v>3</v>
      </c>
      <c r="Z79" s="123">
        <v>3</v>
      </c>
      <c r="AA79" s="123">
        <v>3</v>
      </c>
      <c r="AB79" s="123">
        <v>4</v>
      </c>
      <c r="AC79" s="123">
        <v>3</v>
      </c>
      <c r="AD79" s="123">
        <v>4</v>
      </c>
      <c r="AE79" s="123"/>
      <c r="AF79" s="123"/>
    </row>
    <row r="80" spans="1:32" ht="15.75" customHeight="1">
      <c r="A80" s="19">
        <v>70</v>
      </c>
      <c r="B80" s="121">
        <v>1</v>
      </c>
      <c r="C80" s="121">
        <v>2</v>
      </c>
      <c r="D80" s="121">
        <v>1</v>
      </c>
      <c r="E80" s="121">
        <v>2</v>
      </c>
      <c r="F80" s="121">
        <v>2</v>
      </c>
      <c r="G80" s="121">
        <v>2</v>
      </c>
      <c r="H80" s="121">
        <v>2</v>
      </c>
      <c r="I80" s="121">
        <v>2</v>
      </c>
      <c r="J80" s="121">
        <v>2</v>
      </c>
      <c r="K80" s="121">
        <v>2</v>
      </c>
      <c r="L80" s="57"/>
      <c r="M80" s="123">
        <v>5</v>
      </c>
      <c r="N80" s="123">
        <v>5</v>
      </c>
      <c r="O80" s="123"/>
      <c r="P80" s="123"/>
      <c r="Q80" s="123"/>
      <c r="R80" s="123"/>
      <c r="S80" s="123">
        <v>5</v>
      </c>
      <c r="T80" s="123">
        <v>4</v>
      </c>
      <c r="U80" s="123">
        <v>4</v>
      </c>
      <c r="V80" s="123">
        <v>4</v>
      </c>
      <c r="W80" s="123"/>
      <c r="X80" s="123"/>
      <c r="Y80" s="123">
        <v>4</v>
      </c>
      <c r="Z80" s="123">
        <v>4</v>
      </c>
      <c r="AA80" s="123"/>
      <c r="AB80" s="123"/>
      <c r="AC80" s="123">
        <v>3</v>
      </c>
      <c r="AD80" s="123">
        <v>4</v>
      </c>
      <c r="AE80" s="123"/>
      <c r="AF80" s="123"/>
    </row>
    <row r="81" spans="1:32" ht="15.75" customHeight="1">
      <c r="A81" s="19">
        <v>71</v>
      </c>
      <c r="B81" s="121">
        <v>2</v>
      </c>
      <c r="C81" s="121">
        <v>2</v>
      </c>
      <c r="D81" s="121">
        <v>2</v>
      </c>
      <c r="E81" s="121">
        <v>2</v>
      </c>
      <c r="F81" s="121">
        <v>2</v>
      </c>
      <c r="G81" s="121">
        <v>1</v>
      </c>
      <c r="H81" s="121">
        <v>1</v>
      </c>
      <c r="I81" s="121">
        <v>2</v>
      </c>
      <c r="J81" s="121">
        <v>2</v>
      </c>
      <c r="K81" s="121"/>
      <c r="L81" s="57"/>
      <c r="M81" s="123"/>
      <c r="N81" s="123">
        <v>5</v>
      </c>
      <c r="O81" s="123">
        <v>4</v>
      </c>
      <c r="P81" s="123">
        <v>4</v>
      </c>
      <c r="Q81" s="123">
        <v>4</v>
      </c>
      <c r="R81" s="123"/>
      <c r="S81" s="123"/>
      <c r="T81" s="123"/>
      <c r="U81" s="123"/>
      <c r="V81" s="123">
        <v>4</v>
      </c>
      <c r="W81" s="123">
        <v>3</v>
      </c>
      <c r="X81" s="123">
        <v>4</v>
      </c>
      <c r="Y81" s="123">
        <v>4</v>
      </c>
      <c r="Z81" s="123"/>
      <c r="AA81" s="123"/>
      <c r="AB81" s="123">
        <v>3</v>
      </c>
      <c r="AC81" s="123">
        <v>4</v>
      </c>
      <c r="AD81" s="123"/>
      <c r="AE81" s="123"/>
      <c r="AF81" s="123"/>
    </row>
    <row r="82" spans="1:32" ht="15.75" customHeight="1">
      <c r="A82" s="19">
        <v>72</v>
      </c>
      <c r="B82" s="121">
        <v>2</v>
      </c>
      <c r="C82" s="121">
        <v>2</v>
      </c>
      <c r="D82" s="121">
        <v>2</v>
      </c>
      <c r="E82" s="121">
        <v>1</v>
      </c>
      <c r="F82" s="121">
        <v>2</v>
      </c>
      <c r="G82" s="121">
        <v>1</v>
      </c>
      <c r="H82" s="121">
        <v>2</v>
      </c>
      <c r="I82" s="121">
        <v>2</v>
      </c>
      <c r="J82" s="121">
        <v>2</v>
      </c>
      <c r="K82" s="122"/>
      <c r="L82" s="57"/>
      <c r="M82" s="123">
        <v>4</v>
      </c>
      <c r="N82" s="123">
        <v>3</v>
      </c>
      <c r="O82" s="123"/>
      <c r="P82" s="123"/>
      <c r="Q82" s="123"/>
      <c r="R82" s="123">
        <v>4</v>
      </c>
      <c r="S82" s="123">
        <v>4</v>
      </c>
      <c r="T82" s="123"/>
      <c r="U82" s="123"/>
      <c r="V82" s="123">
        <v>3</v>
      </c>
      <c r="W82" s="123">
        <v>2</v>
      </c>
      <c r="X82" s="123"/>
      <c r="Y82" s="123"/>
      <c r="Z82" s="123">
        <v>4</v>
      </c>
      <c r="AA82" s="123">
        <v>4</v>
      </c>
      <c r="AB82" s="123">
        <v>4</v>
      </c>
      <c r="AC82" s="123">
        <v>3</v>
      </c>
      <c r="AD82" s="123"/>
      <c r="AE82" s="123"/>
      <c r="AF82" s="123"/>
    </row>
    <row r="83" spans="1:32" ht="15.75" customHeight="1">
      <c r="A83" s="19">
        <v>73</v>
      </c>
      <c r="B83" s="121">
        <v>2</v>
      </c>
      <c r="C83" s="121">
        <v>2</v>
      </c>
      <c r="D83" s="121">
        <v>2</v>
      </c>
      <c r="E83" s="121">
        <v>1</v>
      </c>
      <c r="F83" s="121">
        <v>1</v>
      </c>
      <c r="G83" s="121">
        <v>1</v>
      </c>
      <c r="H83" s="121">
        <v>1</v>
      </c>
      <c r="I83" s="121">
        <v>2</v>
      </c>
      <c r="J83" s="121">
        <v>2</v>
      </c>
      <c r="K83" s="121">
        <v>2</v>
      </c>
      <c r="L83" s="57"/>
      <c r="M83" s="123">
        <v>4</v>
      </c>
      <c r="N83" s="123">
        <v>4</v>
      </c>
      <c r="O83" s="123"/>
      <c r="P83" s="123"/>
      <c r="Q83" s="123"/>
      <c r="R83" s="123"/>
      <c r="S83" s="123">
        <v>3</v>
      </c>
      <c r="T83" s="123">
        <v>4</v>
      </c>
      <c r="U83" s="123">
        <v>4</v>
      </c>
      <c r="V83" s="123">
        <v>3</v>
      </c>
      <c r="W83" s="123"/>
      <c r="X83" s="123"/>
      <c r="Y83" s="123">
        <v>2</v>
      </c>
      <c r="Z83" s="123">
        <v>4</v>
      </c>
      <c r="AA83" s="123"/>
      <c r="AB83" s="123"/>
      <c r="AC83" s="123">
        <v>1</v>
      </c>
      <c r="AD83" s="123">
        <v>3</v>
      </c>
      <c r="AE83" s="123"/>
      <c r="AF83" s="123"/>
    </row>
    <row r="84" spans="1:32" ht="15.75" customHeight="1">
      <c r="A84" s="19">
        <v>74</v>
      </c>
      <c r="B84" s="121">
        <v>2</v>
      </c>
      <c r="C84" s="121">
        <v>2</v>
      </c>
      <c r="D84" s="121">
        <v>2</v>
      </c>
      <c r="E84" s="121">
        <v>2</v>
      </c>
      <c r="F84" s="121">
        <v>2</v>
      </c>
      <c r="G84" s="121">
        <v>2</v>
      </c>
      <c r="H84" s="121">
        <v>2</v>
      </c>
      <c r="I84" s="121">
        <v>2</v>
      </c>
      <c r="J84" s="121">
        <v>2</v>
      </c>
      <c r="K84" s="121">
        <v>2</v>
      </c>
      <c r="L84" s="57"/>
      <c r="M84" s="123">
        <v>5</v>
      </c>
      <c r="N84" s="123">
        <v>5</v>
      </c>
      <c r="O84" s="123"/>
      <c r="P84" s="123"/>
      <c r="Q84" s="123">
        <v>4</v>
      </c>
      <c r="R84" s="123">
        <v>4</v>
      </c>
      <c r="S84" s="123"/>
      <c r="T84" s="123"/>
      <c r="U84" s="123"/>
      <c r="V84" s="123"/>
      <c r="W84" s="123">
        <v>5</v>
      </c>
      <c r="X84" s="123">
        <v>4</v>
      </c>
      <c r="Y84" s="123"/>
      <c r="Z84" s="123"/>
      <c r="AA84" s="123">
        <v>3</v>
      </c>
      <c r="AB84" s="123">
        <v>5</v>
      </c>
      <c r="AC84" s="123">
        <v>3</v>
      </c>
      <c r="AD84" s="123">
        <v>5</v>
      </c>
      <c r="AE84" s="124"/>
      <c r="AF84" s="123"/>
    </row>
    <row r="85" spans="1:32" ht="15.75" customHeight="1">
      <c r="A85" s="19">
        <v>75</v>
      </c>
      <c r="B85" s="121">
        <v>2</v>
      </c>
      <c r="C85" s="121">
        <v>2</v>
      </c>
      <c r="D85" s="121">
        <v>2</v>
      </c>
      <c r="E85" s="121">
        <v>1</v>
      </c>
      <c r="F85" s="121">
        <v>1</v>
      </c>
      <c r="G85" s="121">
        <v>2</v>
      </c>
      <c r="H85" s="121">
        <v>2</v>
      </c>
      <c r="I85" s="121">
        <v>1</v>
      </c>
      <c r="J85" s="121">
        <v>2</v>
      </c>
      <c r="K85" s="121">
        <v>2</v>
      </c>
      <c r="L85" s="57"/>
      <c r="M85" s="123">
        <v>5</v>
      </c>
      <c r="N85" s="123">
        <v>4</v>
      </c>
      <c r="O85" s="123"/>
      <c r="P85" s="123"/>
      <c r="Q85" s="123"/>
      <c r="R85" s="123"/>
      <c r="S85" s="123">
        <v>4</v>
      </c>
      <c r="T85" s="123">
        <v>4</v>
      </c>
      <c r="U85" s="123">
        <v>4</v>
      </c>
      <c r="V85" s="123">
        <v>4</v>
      </c>
      <c r="W85" s="123"/>
      <c r="X85" s="123"/>
      <c r="Y85" s="123">
        <v>4</v>
      </c>
      <c r="Z85" s="123">
        <v>4</v>
      </c>
      <c r="AA85" s="123"/>
      <c r="AB85" s="123"/>
      <c r="AC85" s="123">
        <v>5</v>
      </c>
      <c r="AD85" s="123">
        <v>4</v>
      </c>
      <c r="AE85" s="123"/>
      <c r="AF85" s="123"/>
    </row>
    <row r="86" spans="1:32" ht="15.75" customHeight="1">
      <c r="A86" s="19">
        <v>76</v>
      </c>
      <c r="B86" s="121">
        <v>2</v>
      </c>
      <c r="C86" s="121">
        <v>2</v>
      </c>
      <c r="D86" s="121">
        <v>2</v>
      </c>
      <c r="E86" s="121">
        <v>1</v>
      </c>
      <c r="F86" s="121">
        <v>1</v>
      </c>
      <c r="G86" s="121">
        <v>1</v>
      </c>
      <c r="H86" s="121">
        <v>1</v>
      </c>
      <c r="I86" s="121">
        <v>2</v>
      </c>
      <c r="J86" s="121">
        <v>1</v>
      </c>
      <c r="K86" s="121">
        <v>2</v>
      </c>
      <c r="L86" s="57"/>
      <c r="M86" s="123">
        <v>4</v>
      </c>
      <c r="N86" s="123">
        <v>4</v>
      </c>
      <c r="O86" s="123"/>
      <c r="P86" s="123"/>
      <c r="Q86" s="123"/>
      <c r="R86" s="123"/>
      <c r="S86" s="123">
        <v>3</v>
      </c>
      <c r="T86" s="123">
        <v>4</v>
      </c>
      <c r="U86" s="123">
        <v>3</v>
      </c>
      <c r="V86" s="123">
        <v>4</v>
      </c>
      <c r="W86" s="123"/>
      <c r="X86" s="123"/>
      <c r="Y86" s="123"/>
      <c r="Z86" s="123"/>
      <c r="AA86" s="123">
        <v>2</v>
      </c>
      <c r="AB86" s="123">
        <v>3</v>
      </c>
      <c r="AC86" s="123">
        <v>2</v>
      </c>
      <c r="AD86" s="123">
        <v>3</v>
      </c>
      <c r="AE86" s="123"/>
      <c r="AF86" s="123"/>
    </row>
    <row r="87" spans="1:32" ht="15.75" customHeight="1">
      <c r="A87" s="19">
        <v>77</v>
      </c>
      <c r="B87" s="121">
        <v>2</v>
      </c>
      <c r="C87" s="121">
        <v>2</v>
      </c>
      <c r="D87" s="121">
        <v>2</v>
      </c>
      <c r="E87" s="121">
        <v>1</v>
      </c>
      <c r="F87" s="121">
        <v>2</v>
      </c>
      <c r="G87" s="121">
        <v>2</v>
      </c>
      <c r="H87" s="121">
        <v>2</v>
      </c>
      <c r="I87" s="121">
        <v>2</v>
      </c>
      <c r="J87" s="121">
        <v>2</v>
      </c>
      <c r="K87" s="121">
        <v>2</v>
      </c>
      <c r="L87" s="57"/>
      <c r="M87" s="123">
        <v>4</v>
      </c>
      <c r="N87" s="123">
        <v>4</v>
      </c>
      <c r="O87" s="123"/>
      <c r="P87" s="123"/>
      <c r="Q87" s="123"/>
      <c r="R87" s="123"/>
      <c r="S87" s="123">
        <v>4</v>
      </c>
      <c r="T87" s="123">
        <v>4</v>
      </c>
      <c r="U87" s="123"/>
      <c r="V87" s="123"/>
      <c r="W87" s="123">
        <v>4</v>
      </c>
      <c r="X87" s="123">
        <v>5</v>
      </c>
      <c r="Y87" s="123">
        <v>3</v>
      </c>
      <c r="Z87" s="123">
        <v>4</v>
      </c>
      <c r="AA87" s="123"/>
      <c r="AB87" s="123"/>
      <c r="AC87" s="123">
        <v>3</v>
      </c>
      <c r="AD87" s="123">
        <v>4</v>
      </c>
      <c r="AE87" s="123"/>
      <c r="AF87" s="123"/>
    </row>
    <row r="88" spans="1:32" ht="15.75" customHeight="1">
      <c r="A88" s="19">
        <v>78</v>
      </c>
      <c r="B88" s="121">
        <v>2</v>
      </c>
      <c r="C88" s="121">
        <v>2</v>
      </c>
      <c r="D88" s="121">
        <v>2</v>
      </c>
      <c r="E88" s="121">
        <v>1</v>
      </c>
      <c r="F88" s="121">
        <v>2</v>
      </c>
      <c r="G88" s="121">
        <v>1</v>
      </c>
      <c r="H88" s="121">
        <v>2</v>
      </c>
      <c r="I88" s="121">
        <v>2</v>
      </c>
      <c r="J88" s="121">
        <v>2</v>
      </c>
      <c r="K88" s="121">
        <v>2</v>
      </c>
      <c r="L88" s="57"/>
      <c r="M88" s="123">
        <v>4</v>
      </c>
      <c r="N88" s="123">
        <v>4</v>
      </c>
      <c r="O88" s="123"/>
      <c r="P88" s="123"/>
      <c r="Q88" s="123"/>
      <c r="R88" s="123"/>
      <c r="S88" s="123">
        <v>4</v>
      </c>
      <c r="T88" s="123">
        <v>4</v>
      </c>
      <c r="U88" s="123"/>
      <c r="V88" s="123"/>
      <c r="W88" s="123">
        <v>4</v>
      </c>
      <c r="X88" s="123">
        <v>5</v>
      </c>
      <c r="Y88" s="123">
        <v>4</v>
      </c>
      <c r="Z88" s="123">
        <v>3</v>
      </c>
      <c r="AA88" s="123"/>
      <c r="AB88" s="123"/>
      <c r="AC88" s="123">
        <v>4</v>
      </c>
      <c r="AD88" s="123">
        <v>4</v>
      </c>
      <c r="AE88" s="123"/>
      <c r="AF88" s="123"/>
    </row>
    <row r="89" spans="1:32" ht="15.75" customHeight="1">
      <c r="A89" s="19">
        <v>79</v>
      </c>
      <c r="B89" s="121">
        <v>2</v>
      </c>
      <c r="C89" s="121">
        <v>2</v>
      </c>
      <c r="D89" s="121">
        <v>2</v>
      </c>
      <c r="E89" s="121">
        <v>2</v>
      </c>
      <c r="F89" s="121">
        <v>1</v>
      </c>
      <c r="G89" s="121">
        <v>2</v>
      </c>
      <c r="H89" s="121">
        <v>2</v>
      </c>
      <c r="I89" s="121">
        <v>21</v>
      </c>
      <c r="J89" s="121">
        <v>1</v>
      </c>
      <c r="K89" s="121">
        <v>2</v>
      </c>
      <c r="L89" s="57"/>
      <c r="M89" s="123">
        <v>4</v>
      </c>
      <c r="N89" s="123">
        <v>4</v>
      </c>
      <c r="O89" s="123"/>
      <c r="P89" s="123"/>
      <c r="Q89" s="123"/>
      <c r="R89" s="123"/>
      <c r="S89" s="123">
        <v>4</v>
      </c>
      <c r="T89" s="123">
        <v>4</v>
      </c>
      <c r="U89" s="123">
        <v>3</v>
      </c>
      <c r="V89" s="123">
        <v>4</v>
      </c>
      <c r="W89" s="123"/>
      <c r="X89" s="123"/>
      <c r="Y89" s="123">
        <v>3</v>
      </c>
      <c r="Z89" s="123">
        <v>4</v>
      </c>
      <c r="AA89" s="123"/>
      <c r="AB89" s="123"/>
      <c r="AC89" s="123">
        <v>3</v>
      </c>
      <c r="AD89" s="123">
        <v>4</v>
      </c>
      <c r="AE89" s="123"/>
      <c r="AF89" s="123"/>
    </row>
    <row r="90" spans="1:32" ht="15.75" customHeight="1">
      <c r="A90" s="19">
        <v>80</v>
      </c>
      <c r="B90" s="121">
        <v>2</v>
      </c>
      <c r="C90" s="121">
        <v>2</v>
      </c>
      <c r="D90" s="121">
        <v>1</v>
      </c>
      <c r="E90" s="121">
        <v>1</v>
      </c>
      <c r="F90" s="121">
        <v>2</v>
      </c>
      <c r="G90" s="121">
        <v>1</v>
      </c>
      <c r="H90" s="121">
        <v>1</v>
      </c>
      <c r="I90" s="121">
        <v>2</v>
      </c>
      <c r="J90" s="121">
        <v>1</v>
      </c>
      <c r="K90" s="121">
        <v>2</v>
      </c>
      <c r="L90" s="57"/>
      <c r="M90" s="123">
        <v>4</v>
      </c>
      <c r="N90" s="123">
        <v>4</v>
      </c>
      <c r="O90" s="123"/>
      <c r="P90" s="123"/>
      <c r="Q90" s="123"/>
      <c r="R90" s="123"/>
      <c r="S90" s="123">
        <v>4</v>
      </c>
      <c r="T90" s="123">
        <v>3</v>
      </c>
      <c r="U90" s="123"/>
      <c r="V90" s="123"/>
      <c r="W90" s="123">
        <v>4</v>
      </c>
      <c r="X90" s="123">
        <v>4</v>
      </c>
      <c r="Y90" s="123">
        <v>3</v>
      </c>
      <c r="Z90" s="123">
        <v>3</v>
      </c>
      <c r="AA90" s="123"/>
      <c r="AB90" s="123"/>
      <c r="AC90" s="123">
        <v>3</v>
      </c>
      <c r="AD90" s="123">
        <v>3</v>
      </c>
      <c r="AE90" s="123"/>
      <c r="AF90" s="123"/>
    </row>
    <row r="91" spans="1:32" ht="15.75" customHeight="1">
      <c r="A91" s="19">
        <v>81</v>
      </c>
      <c r="B91" s="121">
        <v>2</v>
      </c>
      <c r="C91" s="121">
        <v>2</v>
      </c>
      <c r="D91" s="121">
        <v>2</v>
      </c>
      <c r="E91" s="121"/>
      <c r="F91" s="121">
        <v>1</v>
      </c>
      <c r="G91" s="121">
        <v>2</v>
      </c>
      <c r="H91" s="121">
        <v>1</v>
      </c>
      <c r="I91" s="121">
        <v>2</v>
      </c>
      <c r="J91" s="121"/>
      <c r="K91" s="121">
        <v>2</v>
      </c>
      <c r="L91" s="57"/>
      <c r="M91" s="123">
        <v>5</v>
      </c>
      <c r="N91" s="123">
        <v>4</v>
      </c>
      <c r="O91" s="123"/>
      <c r="P91" s="123"/>
      <c r="Q91" s="123">
        <v>4</v>
      </c>
      <c r="R91" s="123">
        <v>4</v>
      </c>
      <c r="S91" s="123"/>
      <c r="T91" s="123"/>
      <c r="U91" s="123"/>
      <c r="V91" s="123"/>
      <c r="W91" s="123">
        <v>4</v>
      </c>
      <c r="X91" s="123">
        <v>4</v>
      </c>
      <c r="Y91" s="123">
        <v>4</v>
      </c>
      <c r="Z91" s="123">
        <v>4</v>
      </c>
      <c r="AA91" s="123"/>
      <c r="AB91" s="123"/>
      <c r="AC91" s="123">
        <v>3</v>
      </c>
      <c r="AD91" s="123">
        <v>4</v>
      </c>
      <c r="AE91" s="123"/>
      <c r="AF91" s="123"/>
    </row>
    <row r="92" spans="1:32" ht="15.75" customHeight="1">
      <c r="A92" s="19">
        <v>82</v>
      </c>
      <c r="B92" s="121">
        <v>2</v>
      </c>
      <c r="C92" s="121">
        <v>2</v>
      </c>
      <c r="D92" s="121">
        <v>1</v>
      </c>
      <c r="E92" s="121">
        <v>1</v>
      </c>
      <c r="F92" s="121">
        <v>2</v>
      </c>
      <c r="G92" s="121">
        <v>1</v>
      </c>
      <c r="H92" s="121">
        <v>1</v>
      </c>
      <c r="I92" s="121">
        <v>1</v>
      </c>
      <c r="J92" s="121"/>
      <c r="K92" s="121">
        <v>1</v>
      </c>
      <c r="L92" s="57"/>
      <c r="M92" s="123"/>
      <c r="N92" s="123"/>
      <c r="O92" s="123">
        <v>3</v>
      </c>
      <c r="P92" s="123">
        <v>4</v>
      </c>
      <c r="Q92" s="123"/>
      <c r="R92" s="123"/>
      <c r="S92" s="123">
        <v>3</v>
      </c>
      <c r="T92" s="123">
        <v>2</v>
      </c>
      <c r="U92" s="123">
        <v>3</v>
      </c>
      <c r="V92" s="123">
        <v>4</v>
      </c>
      <c r="W92" s="123"/>
      <c r="X92" s="123"/>
      <c r="Y92" s="123">
        <v>4</v>
      </c>
      <c r="Z92" s="123">
        <v>3</v>
      </c>
      <c r="AA92" s="123"/>
      <c r="AB92" s="123"/>
      <c r="AC92" s="123">
        <v>3</v>
      </c>
      <c r="AD92" s="123">
        <v>3</v>
      </c>
      <c r="AE92" s="123"/>
      <c r="AF92" s="123"/>
    </row>
    <row r="93" spans="1:32" ht="15.75" customHeight="1">
      <c r="A93" s="19">
        <v>83</v>
      </c>
      <c r="B93" s="121">
        <v>2</v>
      </c>
      <c r="C93" s="121">
        <v>2</v>
      </c>
      <c r="D93" s="121">
        <v>2</v>
      </c>
      <c r="E93" s="121">
        <v>1</v>
      </c>
      <c r="F93" s="121">
        <v>1</v>
      </c>
      <c r="G93" s="121">
        <v>2</v>
      </c>
      <c r="H93" s="121">
        <v>2</v>
      </c>
      <c r="I93" s="121">
        <v>2</v>
      </c>
      <c r="J93" s="121">
        <v>1</v>
      </c>
      <c r="K93" s="121">
        <v>2</v>
      </c>
      <c r="L93" s="57"/>
      <c r="M93" s="123">
        <v>4</v>
      </c>
      <c r="N93" s="123">
        <v>4</v>
      </c>
      <c r="O93" s="123"/>
      <c r="P93" s="123"/>
      <c r="Q93" s="123"/>
      <c r="R93" s="123"/>
      <c r="S93" s="123">
        <v>4</v>
      </c>
      <c r="T93" s="123">
        <v>4</v>
      </c>
      <c r="U93" s="123">
        <v>0</v>
      </c>
      <c r="V93" s="123">
        <v>3</v>
      </c>
      <c r="W93" s="123"/>
      <c r="X93" s="123"/>
      <c r="Y93" s="123">
        <v>3</v>
      </c>
      <c r="Z93" s="123">
        <v>4</v>
      </c>
      <c r="AA93" s="123"/>
      <c r="AB93" s="123"/>
      <c r="AC93" s="123">
        <v>0</v>
      </c>
      <c r="AD93" s="123">
        <v>3</v>
      </c>
      <c r="AE93" s="123"/>
      <c r="AF93" s="123"/>
    </row>
    <row r="94" spans="1:32" ht="15.75" customHeight="1">
      <c r="A94" s="19">
        <v>84</v>
      </c>
      <c r="B94" s="121">
        <v>2</v>
      </c>
      <c r="C94" s="121">
        <v>2</v>
      </c>
      <c r="D94" s="121">
        <v>1</v>
      </c>
      <c r="E94" s="121">
        <v>1</v>
      </c>
      <c r="F94" s="121">
        <v>2</v>
      </c>
      <c r="G94" s="121">
        <v>1</v>
      </c>
      <c r="H94" s="121">
        <v>2</v>
      </c>
      <c r="I94" s="121">
        <v>1</v>
      </c>
      <c r="J94" s="121">
        <v>2</v>
      </c>
      <c r="K94" s="121">
        <v>2</v>
      </c>
      <c r="L94" s="57"/>
      <c r="M94" s="123">
        <v>5</v>
      </c>
      <c r="N94" s="123">
        <v>4</v>
      </c>
      <c r="O94" s="123"/>
      <c r="P94" s="123"/>
      <c r="Q94" s="123">
        <v>4</v>
      </c>
      <c r="R94" s="123">
        <v>4</v>
      </c>
      <c r="S94" s="123"/>
      <c r="T94" s="123"/>
      <c r="U94" s="123">
        <v>4</v>
      </c>
      <c r="V94" s="123">
        <v>4</v>
      </c>
      <c r="W94" s="123"/>
      <c r="X94" s="123"/>
      <c r="Y94" s="123"/>
      <c r="Z94" s="123"/>
      <c r="AA94" s="123">
        <v>5</v>
      </c>
      <c r="AB94" s="123">
        <v>4</v>
      </c>
      <c r="AC94" s="123">
        <v>4</v>
      </c>
      <c r="AD94" s="123">
        <v>4</v>
      </c>
      <c r="AE94" s="123"/>
      <c r="AF94" s="123"/>
    </row>
    <row r="95" spans="1:32" ht="15" customHeight="1">
      <c r="A95" s="58" t="s">
        <v>73</v>
      </c>
      <c r="B95" s="56">
        <f t="shared" ref="B95:K95" si="0">AVERAGEA(B11:B94)</f>
        <v>1.9047619047619047</v>
      </c>
      <c r="C95" s="56">
        <f t="shared" si="0"/>
        <v>1.6904761904761905</v>
      </c>
      <c r="D95" s="56">
        <f t="shared" si="0"/>
        <v>1.6428571428571428</v>
      </c>
      <c r="E95" s="56">
        <f t="shared" si="0"/>
        <v>1.2771084337349397</v>
      </c>
      <c r="F95" s="56">
        <f t="shared" si="0"/>
        <v>1.5714285714285714</v>
      </c>
      <c r="G95" s="56">
        <f t="shared" si="0"/>
        <v>1.6428571428571428</v>
      </c>
      <c r="H95" s="56">
        <f t="shared" si="0"/>
        <v>1.4880952380952381</v>
      </c>
      <c r="I95" s="56">
        <f t="shared" si="0"/>
        <v>1.7857142857142858</v>
      </c>
      <c r="J95" s="56">
        <f t="shared" si="0"/>
        <v>1.6075949367088607</v>
      </c>
      <c r="K95" s="56">
        <f t="shared" si="0"/>
        <v>1.7195121951219512</v>
      </c>
      <c r="L95" s="56"/>
      <c r="M95" s="56">
        <f>AVERAGEA(M11:M94)</f>
        <v>4.0821917808219181</v>
      </c>
      <c r="N95" s="56">
        <f>AVERAGEA(N11:N94)</f>
        <v>3.72</v>
      </c>
      <c r="O95" s="56">
        <f t="shared" ref="O95:AF95" si="1">AVERAGEA(M11:M94)</f>
        <v>4.0821917808219181</v>
      </c>
      <c r="P95" s="56">
        <f t="shared" si="1"/>
        <v>3.72</v>
      </c>
      <c r="Q95" s="56">
        <f t="shared" si="1"/>
        <v>3.4</v>
      </c>
      <c r="R95" s="56">
        <f t="shared" si="1"/>
        <v>3.2</v>
      </c>
      <c r="S95" s="56">
        <f t="shared" si="1"/>
        <v>3.375</v>
      </c>
      <c r="T95" s="56">
        <f t="shared" si="1"/>
        <v>3.4166666666666665</v>
      </c>
      <c r="U95" s="56">
        <f t="shared" si="1"/>
        <v>3.5806451612903225</v>
      </c>
      <c r="V95" s="56">
        <f t="shared" si="1"/>
        <v>3.3833333333333333</v>
      </c>
      <c r="W95" s="56">
        <f t="shared" si="1"/>
        <v>3.1754385964912282</v>
      </c>
      <c r="X95" s="56">
        <f t="shared" si="1"/>
        <v>3.4576271186440679</v>
      </c>
      <c r="Y95" s="56">
        <f t="shared" si="1"/>
        <v>3.3333333333333335</v>
      </c>
      <c r="Z95" s="56">
        <f t="shared" si="1"/>
        <v>3.32</v>
      </c>
      <c r="AA95" s="56">
        <f t="shared" si="1"/>
        <v>2.8947368421052633</v>
      </c>
      <c r="AB95" s="56">
        <f t="shared" si="1"/>
        <v>3.9649122807017543</v>
      </c>
      <c r="AC95" s="56">
        <f t="shared" si="1"/>
        <v>3.0625</v>
      </c>
      <c r="AD95" s="56">
        <f t="shared" si="1"/>
        <v>3.1818181818181817</v>
      </c>
      <c r="AE95" s="56">
        <f t="shared" si="1"/>
        <v>2.8552631578947367</v>
      </c>
      <c r="AF95" s="56">
        <f t="shared" si="1"/>
        <v>3.2297297297297298</v>
      </c>
    </row>
    <row r="96" spans="1:32" ht="75.400000000000006" customHeight="1">
      <c r="A96" s="1" t="s">
        <v>74</v>
      </c>
      <c r="B96" s="1">
        <f t="shared" ref="B96:K96" si="2">COUNTIF(B11:B94,"&gt;=" &amp;B95)</f>
        <v>76</v>
      </c>
      <c r="C96" s="1">
        <f t="shared" si="2"/>
        <v>58</v>
      </c>
      <c r="D96" s="1">
        <f t="shared" si="2"/>
        <v>54</v>
      </c>
      <c r="E96" s="1">
        <f t="shared" si="2"/>
        <v>25</v>
      </c>
      <c r="F96" s="1">
        <f t="shared" si="2"/>
        <v>49</v>
      </c>
      <c r="G96" s="1">
        <f t="shared" si="2"/>
        <v>56</v>
      </c>
      <c r="H96" s="1">
        <f t="shared" si="2"/>
        <v>42</v>
      </c>
      <c r="I96" s="1">
        <f t="shared" si="2"/>
        <v>48</v>
      </c>
      <c r="J96" s="1">
        <f t="shared" si="2"/>
        <v>54</v>
      </c>
      <c r="K96" s="1">
        <f t="shared" si="2"/>
        <v>60</v>
      </c>
      <c r="L96" s="1"/>
      <c r="M96" s="1">
        <f>COUNTIF(M11:M94,"&gt;=" &amp;M95)</f>
        <v>22</v>
      </c>
      <c r="N96" s="1">
        <f>COUNTIF(N11:N94,"&gt;=" &amp;N95)</f>
        <v>49</v>
      </c>
      <c r="O96" s="1">
        <f t="shared" ref="O96:AF96" si="3">COUNTIF(M11:M94,"&gt;=" &amp;O95)</f>
        <v>22</v>
      </c>
      <c r="P96" s="1">
        <f t="shared" si="3"/>
        <v>49</v>
      </c>
      <c r="Q96" s="1">
        <f t="shared" si="3"/>
        <v>5</v>
      </c>
      <c r="R96" s="1">
        <f t="shared" si="3"/>
        <v>4</v>
      </c>
      <c r="S96" s="1">
        <f t="shared" si="3"/>
        <v>15</v>
      </c>
      <c r="T96" s="1">
        <f t="shared" si="3"/>
        <v>12</v>
      </c>
      <c r="U96" s="1">
        <f t="shared" si="3"/>
        <v>35</v>
      </c>
      <c r="V96" s="1">
        <f t="shared" si="3"/>
        <v>27</v>
      </c>
      <c r="W96" s="1">
        <f t="shared" si="3"/>
        <v>19</v>
      </c>
      <c r="X96" s="1">
        <f t="shared" si="3"/>
        <v>31</v>
      </c>
      <c r="Y96" s="1">
        <f t="shared" si="3"/>
        <v>13</v>
      </c>
      <c r="Z96" s="1">
        <f t="shared" si="3"/>
        <v>12</v>
      </c>
      <c r="AA96" s="1">
        <f t="shared" si="3"/>
        <v>39</v>
      </c>
      <c r="AB96" s="1">
        <f t="shared" si="3"/>
        <v>31</v>
      </c>
      <c r="AC96" s="1">
        <f t="shared" si="3"/>
        <v>11</v>
      </c>
      <c r="AD96" s="1">
        <f t="shared" si="3"/>
        <v>10</v>
      </c>
      <c r="AE96" s="1">
        <f t="shared" si="3"/>
        <v>52</v>
      </c>
      <c r="AF96" s="1">
        <f t="shared" si="3"/>
        <v>30</v>
      </c>
    </row>
    <row r="97" spans="1:32" ht="27" customHeight="1">
      <c r="A97" s="2" t="s">
        <v>75</v>
      </c>
      <c r="B97" s="3">
        <f t="shared" ref="B97" si="4">(B96/B98)*100</f>
        <v>90.476190476190482</v>
      </c>
      <c r="C97" s="3">
        <f t="shared" ref="C97" si="5">(C96/C98)*100</f>
        <v>69.047619047619051</v>
      </c>
      <c r="D97" s="3">
        <f t="shared" ref="D97" si="6">(D96/D98)*100</f>
        <v>64.285714285714292</v>
      </c>
      <c r="E97" s="3">
        <f t="shared" ref="E97" si="7">(E96/E98)*100</f>
        <v>30.120481927710845</v>
      </c>
      <c r="F97" s="3">
        <f t="shared" ref="F97" si="8">(F96/F98)*100</f>
        <v>58.333333333333336</v>
      </c>
      <c r="G97" s="3">
        <f t="shared" ref="G97" si="9">(G96/G98)*100</f>
        <v>66.666666666666657</v>
      </c>
      <c r="H97" s="3">
        <f t="shared" ref="H97" si="10">(H96/H98)*100</f>
        <v>50</v>
      </c>
      <c r="I97" s="3">
        <f t="shared" ref="I97" si="11">(I96/I98)*100</f>
        <v>57.142857142857139</v>
      </c>
      <c r="J97" s="3">
        <f t="shared" ref="J97" si="12">(J96/J98)*100</f>
        <v>68.35443037974683</v>
      </c>
      <c r="K97" s="3">
        <f t="shared" ref="K97:N97" si="13">(K96/K98)*100</f>
        <v>73.170731707317074</v>
      </c>
      <c r="L97" s="3"/>
      <c r="M97" s="3">
        <f t="shared" si="13"/>
        <v>30.136986301369863</v>
      </c>
      <c r="N97" s="3">
        <f t="shared" si="13"/>
        <v>65.333333333333329</v>
      </c>
      <c r="O97" s="3">
        <f t="shared" ref="O97" si="14">(O96/O98)*100</f>
        <v>30.136986301369863</v>
      </c>
      <c r="P97" s="3">
        <f t="shared" ref="P97" si="15">(P96/P98)*100</f>
        <v>65.333333333333329</v>
      </c>
      <c r="Q97" s="3">
        <f t="shared" ref="Q97" si="16">(Q96/Q98)*100</f>
        <v>50</v>
      </c>
      <c r="R97" s="3">
        <f t="shared" ref="R97" si="17">(R96/R98)*100</f>
        <v>40</v>
      </c>
      <c r="S97" s="3">
        <f t="shared" ref="S97" si="18">(S96/S98)*100</f>
        <v>62.5</v>
      </c>
      <c r="T97" s="3">
        <f t="shared" ref="T97" si="19">(T96/T98)*100</f>
        <v>50</v>
      </c>
      <c r="U97" s="3">
        <f t="shared" ref="U97" si="20">(U96/U98)*100</f>
        <v>56.451612903225815</v>
      </c>
      <c r="V97" s="3">
        <f t="shared" ref="V97" si="21">(V96/V98)*100</f>
        <v>45</v>
      </c>
      <c r="W97" s="3">
        <f t="shared" ref="W97" si="22">(W96/W98)*100</f>
        <v>33.333333333333329</v>
      </c>
      <c r="X97" s="3">
        <f t="shared" ref="X97" si="23">(X96/X98)*100</f>
        <v>52.542372881355938</v>
      </c>
      <c r="Y97" s="3">
        <f t="shared" ref="Y97" si="24">(Y96/Y98)*100</f>
        <v>48.148148148148145</v>
      </c>
      <c r="Z97" s="3">
        <f t="shared" ref="Z97" si="25">(Z96/Z98)*100</f>
        <v>48</v>
      </c>
      <c r="AA97" s="3">
        <f t="shared" ref="AA97" si="26">(AA96/AA98)*100</f>
        <v>68.421052631578945</v>
      </c>
      <c r="AB97" s="3">
        <f t="shared" ref="AB97" si="27">(AB96/AB98)*100</f>
        <v>54.385964912280706</v>
      </c>
      <c r="AC97" s="3">
        <f t="shared" ref="AC97" si="28">(AC96/AC98)*100</f>
        <v>34.375</v>
      </c>
      <c r="AD97" s="3">
        <f t="shared" ref="AD97" si="29">(AD96/AD98)*100</f>
        <v>30.303030303030305</v>
      </c>
      <c r="AE97" s="3">
        <f t="shared" ref="AE97:AF97" si="30">(AE96/AE98)*100</f>
        <v>68.421052631578945</v>
      </c>
      <c r="AF97" s="3">
        <f t="shared" si="30"/>
        <v>40.54054054054054</v>
      </c>
    </row>
    <row r="98" spans="1:32" ht="30" customHeight="1">
      <c r="A98" s="4" t="s">
        <v>76</v>
      </c>
      <c r="B98" s="5">
        <f t="shared" ref="B98:K98" si="31">COUNTIF(B11:B94,"&gt;=0")</f>
        <v>84</v>
      </c>
      <c r="C98" s="5">
        <f t="shared" si="31"/>
        <v>84</v>
      </c>
      <c r="D98" s="5">
        <f t="shared" si="31"/>
        <v>84</v>
      </c>
      <c r="E98" s="5">
        <f t="shared" si="31"/>
        <v>83</v>
      </c>
      <c r="F98" s="5">
        <f t="shared" si="31"/>
        <v>84</v>
      </c>
      <c r="G98" s="5">
        <f t="shared" si="31"/>
        <v>84</v>
      </c>
      <c r="H98" s="5">
        <f t="shared" si="31"/>
        <v>84</v>
      </c>
      <c r="I98" s="5">
        <f t="shared" si="31"/>
        <v>84</v>
      </c>
      <c r="J98" s="5">
        <f t="shared" si="31"/>
        <v>79</v>
      </c>
      <c r="K98" s="5">
        <f t="shared" si="31"/>
        <v>82</v>
      </c>
      <c r="L98" s="5"/>
      <c r="M98" s="5">
        <f>COUNTIF(M11:M94,"&gt;=0")</f>
        <v>73</v>
      </c>
      <c r="N98" s="5">
        <f>COUNTIF(N11:N94,"&gt;=0")</f>
        <v>75</v>
      </c>
      <c r="O98" s="5">
        <f t="shared" ref="O98:AF98" si="32">COUNTIF(M11:M94,"&gt;=0")</f>
        <v>73</v>
      </c>
      <c r="P98" s="5">
        <f t="shared" si="32"/>
        <v>75</v>
      </c>
      <c r="Q98" s="5">
        <f t="shared" si="32"/>
        <v>10</v>
      </c>
      <c r="R98" s="5">
        <f t="shared" si="32"/>
        <v>10</v>
      </c>
      <c r="S98" s="5">
        <f t="shared" si="32"/>
        <v>24</v>
      </c>
      <c r="T98" s="5">
        <f t="shared" si="32"/>
        <v>24</v>
      </c>
      <c r="U98" s="5">
        <f t="shared" si="32"/>
        <v>62</v>
      </c>
      <c r="V98" s="5">
        <f t="shared" si="32"/>
        <v>60</v>
      </c>
      <c r="W98" s="5">
        <f t="shared" si="32"/>
        <v>57</v>
      </c>
      <c r="X98" s="5">
        <f t="shared" si="32"/>
        <v>59</v>
      </c>
      <c r="Y98" s="5">
        <f t="shared" si="32"/>
        <v>27</v>
      </c>
      <c r="Z98" s="5">
        <f t="shared" si="32"/>
        <v>25</v>
      </c>
      <c r="AA98" s="5">
        <f t="shared" si="32"/>
        <v>57</v>
      </c>
      <c r="AB98" s="5">
        <f t="shared" si="32"/>
        <v>57</v>
      </c>
      <c r="AC98" s="5">
        <f t="shared" si="32"/>
        <v>32</v>
      </c>
      <c r="AD98" s="5">
        <f t="shared" si="32"/>
        <v>33</v>
      </c>
      <c r="AE98" s="5">
        <f t="shared" si="32"/>
        <v>76</v>
      </c>
      <c r="AF98" s="5">
        <f t="shared" si="32"/>
        <v>74</v>
      </c>
    </row>
    <row r="99" spans="1:32" s="67" customFormat="1" ht="29.25" customHeight="1">
      <c r="A99" s="66" t="s">
        <v>28</v>
      </c>
      <c r="B99" s="60" t="s">
        <v>195</v>
      </c>
      <c r="C99" s="60" t="s">
        <v>196</v>
      </c>
      <c r="D99" s="60" t="s">
        <v>197</v>
      </c>
      <c r="E99" s="60" t="s">
        <v>198</v>
      </c>
      <c r="F99" s="60" t="s">
        <v>199</v>
      </c>
      <c r="G99" s="60" t="s">
        <v>200</v>
      </c>
      <c r="H99" s="60" t="s">
        <v>201</v>
      </c>
      <c r="I99" s="60" t="s">
        <v>202</v>
      </c>
      <c r="J99" s="60" t="s">
        <v>203</v>
      </c>
      <c r="K99" s="60" t="s">
        <v>204</v>
      </c>
      <c r="L99" s="60"/>
      <c r="M99" s="138" t="s">
        <v>102</v>
      </c>
      <c r="N99" s="138" t="s">
        <v>103</v>
      </c>
      <c r="O99" s="138" t="s">
        <v>59</v>
      </c>
      <c r="P99" s="138" t="s">
        <v>60</v>
      </c>
      <c r="Q99" s="138" t="s">
        <v>104</v>
      </c>
      <c r="R99" s="138" t="s">
        <v>61</v>
      </c>
      <c r="S99" s="138" t="s">
        <v>62</v>
      </c>
      <c r="T99" s="138" t="s">
        <v>63</v>
      </c>
      <c r="U99" s="138" t="s">
        <v>64</v>
      </c>
      <c r="V99" s="138" t="s">
        <v>65</v>
      </c>
      <c r="W99" s="138" t="s">
        <v>105</v>
      </c>
      <c r="X99" s="138" t="s">
        <v>106</v>
      </c>
      <c r="Y99" s="138" t="s">
        <v>66</v>
      </c>
      <c r="Z99" s="138" t="s">
        <v>67</v>
      </c>
      <c r="AA99" s="138" t="s">
        <v>68</v>
      </c>
      <c r="AB99" s="138" t="s">
        <v>69</v>
      </c>
      <c r="AC99" s="138" t="s">
        <v>70</v>
      </c>
      <c r="AD99" s="138" t="s">
        <v>71</v>
      </c>
      <c r="AE99" s="138" t="s">
        <v>107</v>
      </c>
      <c r="AF99" s="138" t="s">
        <v>244</v>
      </c>
    </row>
    <row r="100" spans="1:32" ht="36.75" customHeight="1">
      <c r="A100" s="61" t="s">
        <v>16</v>
      </c>
      <c r="B100" s="137" t="s">
        <v>6</v>
      </c>
      <c r="C100" s="137" t="s">
        <v>6</v>
      </c>
      <c r="D100" s="137" t="s">
        <v>6</v>
      </c>
      <c r="E100" s="137" t="s">
        <v>6</v>
      </c>
      <c r="F100" s="137" t="s">
        <v>6</v>
      </c>
      <c r="G100" s="137" t="s">
        <v>6</v>
      </c>
      <c r="H100" s="137" t="s">
        <v>6</v>
      </c>
      <c r="I100" s="137" t="s">
        <v>6</v>
      </c>
      <c r="J100" s="137" t="s">
        <v>6</v>
      </c>
      <c r="K100" s="137" t="s">
        <v>6</v>
      </c>
      <c r="L100" s="137"/>
      <c r="M100" s="61" t="s">
        <v>6</v>
      </c>
      <c r="N100" s="61" t="s">
        <v>6</v>
      </c>
      <c r="O100" s="61" t="s">
        <v>6</v>
      </c>
      <c r="P100" s="61" t="s">
        <v>6</v>
      </c>
      <c r="Q100" s="61" t="s">
        <v>7</v>
      </c>
      <c r="R100" s="61" t="s">
        <v>7</v>
      </c>
      <c r="S100" s="61" t="s">
        <v>7</v>
      </c>
      <c r="T100" s="61" t="s">
        <v>7</v>
      </c>
      <c r="U100" s="61" t="s">
        <v>7</v>
      </c>
      <c r="V100" s="61" t="s">
        <v>7</v>
      </c>
      <c r="W100" s="61" t="s">
        <v>7</v>
      </c>
      <c r="X100" s="61" t="s">
        <v>7</v>
      </c>
      <c r="Y100" s="61" t="s">
        <v>9</v>
      </c>
      <c r="Z100" s="61" t="s">
        <v>9</v>
      </c>
      <c r="AA100" s="61" t="s">
        <v>9</v>
      </c>
      <c r="AB100" s="61" t="s">
        <v>9</v>
      </c>
      <c r="AC100" s="61" t="s">
        <v>8</v>
      </c>
      <c r="AD100" s="61" t="s">
        <v>8</v>
      </c>
      <c r="AE100" s="61" t="s">
        <v>8</v>
      </c>
      <c r="AF100" s="61" t="s">
        <v>8</v>
      </c>
    </row>
  </sheetData>
  <mergeCells count="7">
    <mergeCell ref="A6:AE6"/>
    <mergeCell ref="B7:Y7"/>
    <mergeCell ref="A1:AE1"/>
    <mergeCell ref="A2:AF2"/>
    <mergeCell ref="A3:AE3"/>
    <mergeCell ref="A4:AF4"/>
    <mergeCell ref="A5:AE5"/>
  </mergeCells>
  <phoneticPr fontId="28" type="noConversion"/>
  <pageMargins left="0.7" right="0.7" top="0.75" bottom="0.75" header="0" footer="0"/>
  <pageSetup orientation="portrait" r:id="rId1"/>
  <colBreaks count="1" manualBreakCount="1">
    <brk id="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zoomScale="110" zoomScaleNormal="110" workbookViewId="0">
      <selection activeCell="A6" sqref="A6:Z6"/>
    </sheetView>
  </sheetViews>
  <sheetFormatPr defaultColWidth="12.7109375" defaultRowHeight="15" customHeight="1"/>
  <cols>
    <col min="1" max="1" width="5.5703125" customWidth="1"/>
    <col min="2" max="2" width="13.7109375" style="49" customWidth="1"/>
    <col min="3" max="3" width="14.140625" bestFit="1" customWidth="1"/>
    <col min="4" max="4" width="7.42578125" customWidth="1"/>
    <col min="5" max="5" width="5.42578125" customWidth="1"/>
    <col min="6" max="6" width="14.140625" bestFit="1" customWidth="1"/>
    <col min="7" max="16" width="6.28515625" customWidth="1"/>
    <col min="17" max="17" width="5.7109375" style="48" customWidth="1"/>
    <col min="18" max="18" width="5.85546875" style="48" customWidth="1"/>
    <col min="19" max="19" width="4.85546875" style="48" customWidth="1"/>
    <col min="20" max="20" width="5.42578125" style="48" customWidth="1"/>
    <col min="21" max="22" width="5.85546875" style="48" customWidth="1"/>
    <col min="23" max="23" width="5.5703125" style="48" customWidth="1"/>
    <col min="24" max="24" width="5.7109375" style="48" customWidth="1"/>
    <col min="25" max="25" width="5.140625" style="48" customWidth="1"/>
    <col min="26" max="26" width="4.85546875" style="48" customWidth="1"/>
  </cols>
  <sheetData>
    <row r="1" spans="1:26" ht="18.75" customHeight="1">
      <c r="A1" s="309" t="s">
        <v>213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1"/>
    </row>
    <row r="2" spans="1:26" ht="14.25" customHeight="1">
      <c r="A2" s="316" t="s">
        <v>160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8"/>
    </row>
    <row r="3" spans="1:26" ht="15.75" customHeight="1">
      <c r="A3" s="319" t="s">
        <v>217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1"/>
    </row>
    <row r="4" spans="1:26" ht="15.75" customHeight="1">
      <c r="A4" s="322" t="s">
        <v>218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23"/>
    </row>
    <row r="5" spans="1:26" ht="14.25" customHeight="1">
      <c r="A5" s="324" t="s">
        <v>219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23"/>
    </row>
    <row r="6" spans="1:26" ht="15.75" customHeight="1">
      <c r="A6" s="325" t="s">
        <v>220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7"/>
    </row>
    <row r="7" spans="1:26" ht="23.25" customHeight="1">
      <c r="A7" s="312" t="s">
        <v>10</v>
      </c>
      <c r="B7" s="313"/>
      <c r="C7" s="313"/>
      <c r="D7" s="313"/>
      <c r="E7" s="313"/>
      <c r="F7" s="313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5"/>
    </row>
    <row r="8" spans="1:26">
      <c r="A8" s="95"/>
      <c r="B8" s="50"/>
      <c r="C8" s="342" t="s">
        <v>79</v>
      </c>
      <c r="D8" s="342" t="s">
        <v>80</v>
      </c>
      <c r="E8" s="342" t="s">
        <v>81</v>
      </c>
      <c r="F8" s="344" t="s">
        <v>212</v>
      </c>
      <c r="G8" s="78" t="s">
        <v>92</v>
      </c>
      <c r="H8" s="78" t="s">
        <v>93</v>
      </c>
      <c r="I8" s="78" t="s">
        <v>94</v>
      </c>
      <c r="J8" s="78" t="s">
        <v>161</v>
      </c>
      <c r="K8" s="78" t="s">
        <v>95</v>
      </c>
      <c r="L8" s="78" t="s">
        <v>97</v>
      </c>
      <c r="M8" s="78" t="s">
        <v>98</v>
      </c>
      <c r="N8" s="78" t="s">
        <v>99</v>
      </c>
      <c r="O8" s="78" t="s">
        <v>100</v>
      </c>
      <c r="P8" s="78" t="s">
        <v>101</v>
      </c>
      <c r="Q8" s="78" t="s">
        <v>92</v>
      </c>
      <c r="R8" s="78" t="s">
        <v>93</v>
      </c>
      <c r="S8" s="78" t="s">
        <v>94</v>
      </c>
      <c r="T8" s="78" t="s">
        <v>161</v>
      </c>
      <c r="U8" s="78" t="s">
        <v>95</v>
      </c>
      <c r="V8" s="78" t="s">
        <v>96</v>
      </c>
      <c r="W8" s="78" t="s">
        <v>97</v>
      </c>
      <c r="X8" s="78" t="s">
        <v>98</v>
      </c>
      <c r="Y8" s="78" t="s">
        <v>99</v>
      </c>
      <c r="Z8" s="96" t="s">
        <v>100</v>
      </c>
    </row>
    <row r="9" spans="1:26" s="73" customFormat="1" ht="27" customHeight="1">
      <c r="A9" s="333" t="s">
        <v>77</v>
      </c>
      <c r="B9" s="335" t="s">
        <v>78</v>
      </c>
      <c r="C9" s="343"/>
      <c r="D9" s="343"/>
      <c r="E9" s="343"/>
      <c r="F9" s="345"/>
      <c r="G9" s="337" t="s">
        <v>82</v>
      </c>
      <c r="H9" s="338"/>
      <c r="I9" s="338"/>
      <c r="J9" s="338"/>
      <c r="K9" s="338"/>
      <c r="L9" s="338"/>
      <c r="M9" s="338"/>
      <c r="N9" s="338"/>
      <c r="O9" s="338"/>
      <c r="P9" s="339"/>
      <c r="Q9" s="340" t="s">
        <v>83</v>
      </c>
      <c r="R9" s="338"/>
      <c r="S9" s="338"/>
      <c r="T9" s="338"/>
      <c r="U9" s="338"/>
      <c r="V9" s="338"/>
      <c r="W9" s="338"/>
      <c r="X9" s="338"/>
      <c r="Y9" s="338"/>
      <c r="Z9" s="341"/>
    </row>
    <row r="10" spans="1:26" s="59" customFormat="1" ht="25.5">
      <c r="A10" s="334"/>
      <c r="B10" s="336"/>
      <c r="C10" s="74" t="s">
        <v>6</v>
      </c>
      <c r="D10" s="74" t="s">
        <v>6</v>
      </c>
      <c r="E10" s="106" t="s">
        <v>222</v>
      </c>
      <c r="F10" s="106" t="s">
        <v>221</v>
      </c>
      <c r="G10" s="328" t="s">
        <v>7</v>
      </c>
      <c r="H10" s="329"/>
      <c r="I10" s="329"/>
      <c r="J10" s="329"/>
      <c r="K10" s="329"/>
      <c r="L10" s="329"/>
      <c r="M10" s="329"/>
      <c r="N10" s="329"/>
      <c r="O10" s="329"/>
      <c r="P10" s="330"/>
      <c r="Q10" s="331" t="s">
        <v>7</v>
      </c>
      <c r="R10" s="329"/>
      <c r="S10" s="329"/>
      <c r="T10" s="330"/>
      <c r="U10" s="331" t="s">
        <v>9</v>
      </c>
      <c r="V10" s="329"/>
      <c r="W10" s="330"/>
      <c r="X10" s="331" t="s">
        <v>8</v>
      </c>
      <c r="Y10" s="329"/>
      <c r="Z10" s="332"/>
    </row>
    <row r="11" spans="1:26" s="59" customFormat="1">
      <c r="A11" s="334"/>
      <c r="B11" s="336"/>
      <c r="C11" s="90">
        <v>10</v>
      </c>
      <c r="D11" s="90">
        <v>10</v>
      </c>
      <c r="E11" s="90">
        <v>5</v>
      </c>
      <c r="F11" s="90">
        <v>5</v>
      </c>
      <c r="G11" s="90">
        <v>5</v>
      </c>
      <c r="H11" s="90">
        <v>5</v>
      </c>
      <c r="I11" s="90">
        <v>5</v>
      </c>
      <c r="J11" s="90">
        <v>5</v>
      </c>
      <c r="K11" s="90">
        <v>10</v>
      </c>
      <c r="L11" s="90">
        <v>10</v>
      </c>
      <c r="M11" s="90">
        <v>5</v>
      </c>
      <c r="N11" s="90">
        <v>5</v>
      </c>
      <c r="O11" s="90">
        <v>5</v>
      </c>
      <c r="P11" s="90">
        <v>5</v>
      </c>
      <c r="Q11" s="90">
        <v>5</v>
      </c>
      <c r="R11" s="90">
        <v>5</v>
      </c>
      <c r="S11" s="90">
        <v>5</v>
      </c>
      <c r="T11" s="90">
        <v>5</v>
      </c>
      <c r="U11" s="90">
        <v>5</v>
      </c>
      <c r="V11" s="90">
        <v>5</v>
      </c>
      <c r="W11" s="90">
        <v>10</v>
      </c>
      <c r="X11" s="90">
        <v>5</v>
      </c>
      <c r="Y11" s="90">
        <v>5</v>
      </c>
      <c r="Z11" s="97">
        <v>10</v>
      </c>
    </row>
    <row r="12" spans="1:26" ht="15.75">
      <c r="A12" s="98">
        <v>1</v>
      </c>
      <c r="B12" s="94" t="s">
        <v>109</v>
      </c>
      <c r="C12" s="18">
        <v>7</v>
      </c>
      <c r="D12" s="18">
        <v>10</v>
      </c>
      <c r="E12" s="18">
        <v>5</v>
      </c>
      <c r="F12" s="18">
        <v>5</v>
      </c>
      <c r="G12" s="18">
        <v>4</v>
      </c>
      <c r="H12" s="18">
        <v>5</v>
      </c>
      <c r="I12" s="18"/>
      <c r="J12" s="18"/>
      <c r="K12" s="18">
        <v>10</v>
      </c>
      <c r="L12" s="18"/>
      <c r="M12" s="18"/>
      <c r="N12" s="18"/>
      <c r="O12" s="18">
        <v>5</v>
      </c>
      <c r="P12" s="18">
        <v>4</v>
      </c>
      <c r="Q12" s="18"/>
      <c r="R12" s="18"/>
      <c r="S12" s="18">
        <v>5</v>
      </c>
      <c r="T12" s="18">
        <v>5</v>
      </c>
      <c r="U12" s="18">
        <v>4.5</v>
      </c>
      <c r="V12" s="18">
        <v>5</v>
      </c>
      <c r="W12" s="18"/>
      <c r="X12" s="18"/>
      <c r="Y12" s="18"/>
      <c r="Z12" s="99"/>
    </row>
    <row r="13" spans="1:26" ht="15.75">
      <c r="A13" s="98">
        <v>2</v>
      </c>
      <c r="B13" s="94" t="s">
        <v>110</v>
      </c>
      <c r="C13" s="18">
        <v>8</v>
      </c>
      <c r="D13" s="18">
        <v>10</v>
      </c>
      <c r="E13" s="18">
        <v>5</v>
      </c>
      <c r="F13" s="18">
        <v>5</v>
      </c>
      <c r="G13" s="18">
        <v>4</v>
      </c>
      <c r="H13" s="18">
        <v>5</v>
      </c>
      <c r="I13" s="18"/>
      <c r="J13" s="18"/>
      <c r="K13" s="18">
        <v>10</v>
      </c>
      <c r="L13" s="18"/>
      <c r="M13" s="18">
        <v>5</v>
      </c>
      <c r="N13" s="18">
        <v>0</v>
      </c>
      <c r="O13" s="18"/>
      <c r="P13" s="18"/>
      <c r="Q13" s="18">
        <v>5</v>
      </c>
      <c r="R13" s="18">
        <v>5</v>
      </c>
      <c r="S13" s="18"/>
      <c r="T13" s="18"/>
      <c r="U13" s="18">
        <v>5</v>
      </c>
      <c r="V13" s="18">
        <v>5</v>
      </c>
      <c r="W13" s="18"/>
      <c r="X13" s="18">
        <v>5</v>
      </c>
      <c r="Y13" s="18">
        <v>5</v>
      </c>
      <c r="Z13" s="99"/>
    </row>
    <row r="14" spans="1:26" ht="15.75">
      <c r="A14" s="98">
        <v>3</v>
      </c>
      <c r="B14" s="94" t="s">
        <v>111</v>
      </c>
      <c r="C14" s="18">
        <v>8</v>
      </c>
      <c r="D14" s="18">
        <v>10</v>
      </c>
      <c r="E14" s="18">
        <v>5</v>
      </c>
      <c r="F14" s="18">
        <v>5</v>
      </c>
      <c r="G14" s="18">
        <v>5</v>
      </c>
      <c r="H14" s="18">
        <v>5</v>
      </c>
      <c r="I14" s="18"/>
      <c r="J14" s="18"/>
      <c r="K14" s="18"/>
      <c r="L14" s="18">
        <v>4</v>
      </c>
      <c r="M14" s="18">
        <v>4</v>
      </c>
      <c r="N14" s="18"/>
      <c r="O14" s="18">
        <v>5</v>
      </c>
      <c r="P14" s="18">
        <v>2</v>
      </c>
      <c r="Q14" s="18">
        <v>4.5</v>
      </c>
      <c r="R14" s="18">
        <v>4.5</v>
      </c>
      <c r="S14" s="18"/>
      <c r="T14" s="18"/>
      <c r="U14" s="18">
        <v>4.5</v>
      </c>
      <c r="V14" s="18">
        <v>4</v>
      </c>
      <c r="W14" s="18"/>
      <c r="X14" s="18">
        <v>3.5</v>
      </c>
      <c r="Y14" s="18">
        <v>4</v>
      </c>
      <c r="Z14" s="99"/>
    </row>
    <row r="15" spans="1:26" ht="15.75">
      <c r="A15" s="98">
        <v>4</v>
      </c>
      <c r="B15" s="94" t="s">
        <v>112</v>
      </c>
      <c r="C15" s="18">
        <v>6</v>
      </c>
      <c r="D15" s="18">
        <v>10</v>
      </c>
      <c r="E15" s="18">
        <v>5</v>
      </c>
      <c r="F15" s="18">
        <v>5</v>
      </c>
      <c r="G15" s="18">
        <v>5</v>
      </c>
      <c r="H15" s="18">
        <v>5</v>
      </c>
      <c r="I15" s="18"/>
      <c r="J15" s="18"/>
      <c r="K15" s="18"/>
      <c r="L15" s="18">
        <v>10</v>
      </c>
      <c r="M15" s="18"/>
      <c r="N15" s="18"/>
      <c r="O15" s="18">
        <v>5</v>
      </c>
      <c r="P15" s="18">
        <v>4</v>
      </c>
      <c r="Q15" s="18">
        <v>5</v>
      </c>
      <c r="R15" s="18">
        <v>4</v>
      </c>
      <c r="S15" s="18"/>
      <c r="T15" s="18"/>
      <c r="U15" s="18">
        <v>4</v>
      </c>
      <c r="V15" s="18">
        <v>4.5</v>
      </c>
      <c r="W15" s="18"/>
      <c r="X15" s="18">
        <v>4</v>
      </c>
      <c r="Y15" s="18">
        <v>4.5</v>
      </c>
      <c r="Z15" s="99"/>
    </row>
    <row r="16" spans="1:26" ht="15.75">
      <c r="A16" s="98">
        <v>5</v>
      </c>
      <c r="B16" s="94" t="s">
        <v>113</v>
      </c>
      <c r="C16" s="18">
        <v>10</v>
      </c>
      <c r="D16" s="18">
        <v>9</v>
      </c>
      <c r="E16" s="18">
        <v>5</v>
      </c>
      <c r="F16" s="18">
        <v>5</v>
      </c>
      <c r="G16" s="18"/>
      <c r="H16" s="18"/>
      <c r="I16" s="18">
        <v>5</v>
      </c>
      <c r="J16" s="18">
        <v>5</v>
      </c>
      <c r="K16" s="18"/>
      <c r="L16" s="18">
        <v>10</v>
      </c>
      <c r="M16" s="55"/>
      <c r="N16" s="18"/>
      <c r="O16" s="18">
        <v>5</v>
      </c>
      <c r="P16" s="18">
        <v>5</v>
      </c>
      <c r="Q16" s="18">
        <v>5</v>
      </c>
      <c r="R16" s="18">
        <v>5</v>
      </c>
      <c r="S16" s="18"/>
      <c r="T16" s="18"/>
      <c r="U16" s="18"/>
      <c r="V16" s="18">
        <v>10</v>
      </c>
      <c r="W16" s="18"/>
      <c r="X16" s="18">
        <v>5</v>
      </c>
      <c r="Y16" s="18">
        <v>5</v>
      </c>
      <c r="Z16" s="99"/>
    </row>
    <row r="17" spans="1:26" ht="15.75">
      <c r="A17" s="98">
        <v>6</v>
      </c>
      <c r="B17" s="94" t="s">
        <v>114</v>
      </c>
      <c r="C17" s="18">
        <v>10</v>
      </c>
      <c r="D17" s="18">
        <v>10</v>
      </c>
      <c r="E17" s="18">
        <v>5</v>
      </c>
      <c r="F17" s="18">
        <v>5</v>
      </c>
      <c r="G17" s="18">
        <v>5</v>
      </c>
      <c r="H17" s="18">
        <v>5</v>
      </c>
      <c r="I17" s="18"/>
      <c r="J17" s="18"/>
      <c r="K17" s="18">
        <v>10</v>
      </c>
      <c r="L17" s="18"/>
      <c r="M17" s="18"/>
      <c r="N17" s="18"/>
      <c r="O17" s="18">
        <v>5</v>
      </c>
      <c r="P17" s="18">
        <v>5</v>
      </c>
      <c r="Q17" s="18">
        <v>5</v>
      </c>
      <c r="R17" s="18">
        <v>5</v>
      </c>
      <c r="S17" s="18"/>
      <c r="T17" s="18"/>
      <c r="U17" s="18">
        <v>5</v>
      </c>
      <c r="V17" s="18">
        <v>5</v>
      </c>
      <c r="W17" s="18"/>
      <c r="X17" s="18">
        <v>5</v>
      </c>
      <c r="Y17" s="18">
        <v>5</v>
      </c>
      <c r="Z17" s="99"/>
    </row>
    <row r="18" spans="1:26" ht="15.75" customHeight="1">
      <c r="A18" s="98">
        <v>7</v>
      </c>
      <c r="B18" s="94" t="s">
        <v>115</v>
      </c>
      <c r="C18" s="18">
        <v>9</v>
      </c>
      <c r="D18" s="18">
        <v>10</v>
      </c>
      <c r="E18" s="18">
        <v>5</v>
      </c>
      <c r="F18" s="18">
        <v>5</v>
      </c>
      <c r="G18" s="18"/>
      <c r="H18" s="18"/>
      <c r="I18" s="18">
        <v>5</v>
      </c>
      <c r="J18" s="18">
        <v>5</v>
      </c>
      <c r="K18" s="18"/>
      <c r="L18" s="18">
        <v>10</v>
      </c>
      <c r="M18" s="18"/>
      <c r="N18" s="18"/>
      <c r="O18" s="18">
        <v>5</v>
      </c>
      <c r="P18" s="18">
        <v>5</v>
      </c>
      <c r="Q18" s="18">
        <v>5</v>
      </c>
      <c r="R18" s="18">
        <v>5</v>
      </c>
      <c r="S18" s="18"/>
      <c r="T18" s="18"/>
      <c r="U18" s="18">
        <v>5</v>
      </c>
      <c r="V18" s="18">
        <v>5</v>
      </c>
      <c r="W18" s="18"/>
      <c r="X18" s="18">
        <v>5</v>
      </c>
      <c r="Y18" s="18">
        <v>5</v>
      </c>
      <c r="Z18" s="99"/>
    </row>
    <row r="19" spans="1:26" ht="15.75" customHeight="1">
      <c r="A19" s="98">
        <v>8</v>
      </c>
      <c r="B19" s="94" t="s">
        <v>116</v>
      </c>
      <c r="C19" s="18">
        <v>8</v>
      </c>
      <c r="D19" s="18">
        <v>10</v>
      </c>
      <c r="E19" s="18">
        <v>5</v>
      </c>
      <c r="F19" s="18">
        <v>5</v>
      </c>
      <c r="G19" s="18">
        <v>5</v>
      </c>
      <c r="H19" s="18">
        <v>5</v>
      </c>
      <c r="I19" s="18"/>
      <c r="J19" s="18"/>
      <c r="K19" s="18">
        <v>4</v>
      </c>
      <c r="L19" s="18">
        <v>5</v>
      </c>
      <c r="M19" s="18"/>
      <c r="N19" s="18"/>
      <c r="O19" s="18">
        <v>5</v>
      </c>
      <c r="P19" s="18">
        <v>5</v>
      </c>
      <c r="Q19" s="18">
        <v>5</v>
      </c>
      <c r="R19" s="18">
        <v>5</v>
      </c>
      <c r="S19" s="18"/>
      <c r="T19" s="18"/>
      <c r="U19" s="18">
        <v>5</v>
      </c>
      <c r="V19" s="18">
        <v>5</v>
      </c>
      <c r="W19" s="18"/>
      <c r="X19" s="18">
        <v>4</v>
      </c>
      <c r="Y19" s="18">
        <v>5</v>
      </c>
      <c r="Z19" s="99"/>
    </row>
    <row r="20" spans="1:26" ht="15.75" customHeight="1">
      <c r="A20" s="98">
        <v>9</v>
      </c>
      <c r="B20" s="94" t="s">
        <v>117</v>
      </c>
      <c r="C20" s="18">
        <v>8</v>
      </c>
      <c r="D20" s="18">
        <v>10</v>
      </c>
      <c r="E20" s="18">
        <v>5</v>
      </c>
      <c r="F20" s="18">
        <v>5</v>
      </c>
      <c r="G20" s="18">
        <v>5</v>
      </c>
      <c r="H20" s="18">
        <v>5</v>
      </c>
      <c r="I20" s="18"/>
      <c r="J20" s="18"/>
      <c r="K20" s="18"/>
      <c r="L20" s="18">
        <v>10</v>
      </c>
      <c r="M20" s="18"/>
      <c r="N20" s="18"/>
      <c r="O20" s="18">
        <v>5</v>
      </c>
      <c r="P20" s="18">
        <v>4</v>
      </c>
      <c r="Q20" s="18">
        <v>5</v>
      </c>
      <c r="R20" s="18">
        <v>4.5</v>
      </c>
      <c r="S20" s="18"/>
      <c r="T20" s="18"/>
      <c r="U20" s="18">
        <v>5</v>
      </c>
      <c r="V20" s="18">
        <v>4.5</v>
      </c>
      <c r="W20" s="18"/>
      <c r="X20" s="18">
        <v>4</v>
      </c>
      <c r="Y20" s="18">
        <v>5</v>
      </c>
      <c r="Z20" s="99"/>
    </row>
    <row r="21" spans="1:26" ht="15.75" customHeight="1">
      <c r="A21" s="98">
        <v>10</v>
      </c>
      <c r="B21" s="94" t="s">
        <v>118</v>
      </c>
      <c r="C21" s="18">
        <v>7</v>
      </c>
      <c r="D21" s="18">
        <v>9</v>
      </c>
      <c r="E21" s="18">
        <v>5</v>
      </c>
      <c r="F21" s="18">
        <v>5</v>
      </c>
      <c r="G21" s="18">
        <v>4</v>
      </c>
      <c r="H21" s="18">
        <v>4</v>
      </c>
      <c r="I21" s="18"/>
      <c r="J21" s="18"/>
      <c r="K21" s="18">
        <v>8</v>
      </c>
      <c r="L21" s="18"/>
      <c r="M21" s="18"/>
      <c r="N21" s="18"/>
      <c r="O21" s="18">
        <v>5</v>
      </c>
      <c r="P21" s="18">
        <v>5</v>
      </c>
      <c r="Q21" s="18">
        <v>5</v>
      </c>
      <c r="R21" s="18">
        <v>5</v>
      </c>
      <c r="S21" s="18"/>
      <c r="T21" s="18"/>
      <c r="U21" s="18">
        <v>5</v>
      </c>
      <c r="V21" s="18">
        <v>5</v>
      </c>
      <c r="W21" s="18"/>
      <c r="X21" s="18">
        <v>4</v>
      </c>
      <c r="Y21" s="18">
        <v>4</v>
      </c>
      <c r="Z21" s="99"/>
    </row>
    <row r="22" spans="1:26" ht="15.75" customHeight="1">
      <c r="A22" s="98">
        <v>11</v>
      </c>
      <c r="B22" s="94" t="s">
        <v>119</v>
      </c>
      <c r="C22" s="18">
        <v>10</v>
      </c>
      <c r="D22" s="18">
        <v>10</v>
      </c>
      <c r="E22" s="18">
        <v>5</v>
      </c>
      <c r="F22" s="18">
        <v>5</v>
      </c>
      <c r="G22" s="18">
        <v>5</v>
      </c>
      <c r="H22" s="18">
        <v>5</v>
      </c>
      <c r="I22" s="18"/>
      <c r="J22" s="18"/>
      <c r="K22" s="18"/>
      <c r="L22" s="18">
        <v>10</v>
      </c>
      <c r="M22" s="18"/>
      <c r="N22" s="18"/>
      <c r="O22" s="18">
        <v>5</v>
      </c>
      <c r="P22" s="18">
        <v>5</v>
      </c>
      <c r="Q22" s="18">
        <v>5</v>
      </c>
      <c r="R22" s="18">
        <v>5</v>
      </c>
      <c r="S22" s="18"/>
      <c r="T22" s="18"/>
      <c r="U22" s="18">
        <v>5</v>
      </c>
      <c r="V22" s="18">
        <v>5</v>
      </c>
      <c r="W22" s="18"/>
      <c r="X22" s="18"/>
      <c r="Y22" s="18"/>
      <c r="Z22" s="99">
        <v>10</v>
      </c>
    </row>
    <row r="23" spans="1:26" ht="15.75" customHeight="1">
      <c r="A23" s="98">
        <v>12</v>
      </c>
      <c r="B23" s="94" t="s">
        <v>120</v>
      </c>
      <c r="C23" s="18">
        <v>10</v>
      </c>
      <c r="D23" s="18">
        <v>10</v>
      </c>
      <c r="E23" s="18">
        <v>5</v>
      </c>
      <c r="F23" s="18">
        <v>5</v>
      </c>
      <c r="G23" s="18">
        <v>5</v>
      </c>
      <c r="H23" s="18">
        <v>5</v>
      </c>
      <c r="I23" s="18"/>
      <c r="J23" s="18"/>
      <c r="K23" s="18">
        <v>10</v>
      </c>
      <c r="L23" s="18"/>
      <c r="M23" s="18"/>
      <c r="N23" s="18"/>
      <c r="O23" s="18">
        <v>5</v>
      </c>
      <c r="P23" s="18">
        <v>1</v>
      </c>
      <c r="Q23" s="18">
        <v>5</v>
      </c>
      <c r="R23" s="18">
        <v>5</v>
      </c>
      <c r="S23" s="18"/>
      <c r="T23" s="18"/>
      <c r="U23" s="18">
        <v>5</v>
      </c>
      <c r="V23" s="18">
        <v>5</v>
      </c>
      <c r="W23" s="18"/>
      <c r="X23" s="18">
        <v>5</v>
      </c>
      <c r="Y23" s="18">
        <v>5</v>
      </c>
      <c r="Z23" s="99"/>
    </row>
    <row r="24" spans="1:26" ht="15.75" customHeight="1">
      <c r="A24" s="98">
        <v>13</v>
      </c>
      <c r="B24" s="94" t="s">
        <v>121</v>
      </c>
      <c r="C24" s="18">
        <v>10</v>
      </c>
      <c r="D24" s="18">
        <v>10</v>
      </c>
      <c r="E24" s="18">
        <v>5</v>
      </c>
      <c r="F24" s="18">
        <v>5</v>
      </c>
      <c r="G24" s="18">
        <v>5</v>
      </c>
      <c r="H24" s="18">
        <v>5</v>
      </c>
      <c r="I24" s="18"/>
      <c r="J24" s="18"/>
      <c r="K24" s="18">
        <v>10</v>
      </c>
      <c r="L24" s="18"/>
      <c r="M24" s="18"/>
      <c r="N24" s="18"/>
      <c r="O24" s="18">
        <v>5</v>
      </c>
      <c r="P24" s="18">
        <v>5</v>
      </c>
      <c r="Q24" s="18">
        <v>5</v>
      </c>
      <c r="R24" s="18">
        <v>5</v>
      </c>
      <c r="S24" s="18"/>
      <c r="T24" s="18"/>
      <c r="U24" s="18">
        <v>5</v>
      </c>
      <c r="V24" s="18">
        <v>5</v>
      </c>
      <c r="W24" s="18"/>
      <c r="X24" s="18">
        <v>5</v>
      </c>
      <c r="Y24" s="18">
        <v>5</v>
      </c>
      <c r="Z24" s="99"/>
    </row>
    <row r="25" spans="1:26" ht="15.75" customHeight="1">
      <c r="A25" s="98">
        <v>14</v>
      </c>
      <c r="B25" s="94" t="s">
        <v>122</v>
      </c>
      <c r="C25" s="18">
        <v>10</v>
      </c>
      <c r="D25" s="18">
        <v>10</v>
      </c>
      <c r="E25" s="18">
        <v>5</v>
      </c>
      <c r="F25" s="18">
        <v>5</v>
      </c>
      <c r="G25" s="18">
        <v>5</v>
      </c>
      <c r="H25" s="18">
        <v>5</v>
      </c>
      <c r="I25" s="18"/>
      <c r="J25" s="18"/>
      <c r="K25" s="18"/>
      <c r="L25" s="18">
        <v>10</v>
      </c>
      <c r="M25" s="18"/>
      <c r="N25" s="18"/>
      <c r="O25" s="18">
        <v>5</v>
      </c>
      <c r="P25" s="18">
        <v>5</v>
      </c>
      <c r="Q25" s="18">
        <v>5</v>
      </c>
      <c r="R25" s="18">
        <v>5</v>
      </c>
      <c r="S25" s="18"/>
      <c r="T25" s="18"/>
      <c r="U25" s="18">
        <v>5</v>
      </c>
      <c r="V25" s="18">
        <v>5</v>
      </c>
      <c r="W25" s="18"/>
      <c r="X25" s="18">
        <v>5</v>
      </c>
      <c r="Y25" s="18">
        <v>5</v>
      </c>
      <c r="Z25" s="99"/>
    </row>
    <row r="26" spans="1:26" ht="15.75" customHeight="1">
      <c r="A26" s="98">
        <v>15</v>
      </c>
      <c r="B26" s="94" t="s">
        <v>123</v>
      </c>
      <c r="C26" s="18">
        <v>10</v>
      </c>
      <c r="D26" s="18">
        <v>9</v>
      </c>
      <c r="E26" s="18">
        <v>5</v>
      </c>
      <c r="F26" s="18">
        <v>5</v>
      </c>
      <c r="G26" s="18">
        <v>5</v>
      </c>
      <c r="H26" s="18">
        <v>5</v>
      </c>
      <c r="I26" s="18"/>
      <c r="J26" s="18"/>
      <c r="K26" s="18">
        <v>6</v>
      </c>
      <c r="L26" s="18"/>
      <c r="M26" s="18"/>
      <c r="N26" s="18"/>
      <c r="O26" s="18">
        <v>5</v>
      </c>
      <c r="P26" s="18">
        <v>5</v>
      </c>
      <c r="Q26" s="18">
        <v>4.5</v>
      </c>
      <c r="R26" s="18">
        <v>4.5</v>
      </c>
      <c r="S26" s="18"/>
      <c r="T26" s="18"/>
      <c r="U26" s="18">
        <v>5</v>
      </c>
      <c r="V26" s="18">
        <v>5</v>
      </c>
      <c r="W26" s="18"/>
      <c r="X26" s="18"/>
      <c r="Y26" s="18"/>
      <c r="Z26" s="99">
        <v>9</v>
      </c>
    </row>
    <row r="27" spans="1:26" ht="15.75" customHeight="1">
      <c r="A27" s="98">
        <v>16</v>
      </c>
      <c r="B27" s="94" t="s">
        <v>124</v>
      </c>
      <c r="C27" s="18">
        <v>10</v>
      </c>
      <c r="D27" s="18">
        <v>10</v>
      </c>
      <c r="E27" s="18">
        <v>5</v>
      </c>
      <c r="F27" s="18">
        <v>5</v>
      </c>
      <c r="G27" s="18">
        <v>5</v>
      </c>
      <c r="H27" s="18">
        <v>5</v>
      </c>
      <c r="I27" s="18"/>
      <c r="J27" s="18"/>
      <c r="K27" s="18">
        <v>10</v>
      </c>
      <c r="L27" s="18"/>
      <c r="M27" s="18">
        <v>5</v>
      </c>
      <c r="N27" s="18">
        <v>2</v>
      </c>
      <c r="O27" s="18"/>
      <c r="P27" s="18"/>
      <c r="Q27" s="18">
        <v>5</v>
      </c>
      <c r="R27" s="18">
        <v>5</v>
      </c>
      <c r="S27" s="18"/>
      <c r="T27" s="18"/>
      <c r="U27" s="18">
        <v>5</v>
      </c>
      <c r="V27" s="18">
        <v>5</v>
      </c>
      <c r="W27" s="18"/>
      <c r="X27" s="18">
        <v>4</v>
      </c>
      <c r="Y27" s="18">
        <v>5</v>
      </c>
      <c r="Z27" s="99"/>
    </row>
    <row r="28" spans="1:26" ht="15.75" customHeight="1">
      <c r="A28" s="98">
        <v>17</v>
      </c>
      <c r="B28" s="94" t="s">
        <v>125</v>
      </c>
      <c r="C28" s="18">
        <v>10</v>
      </c>
      <c r="D28" s="18">
        <v>10</v>
      </c>
      <c r="E28" s="18">
        <v>5</v>
      </c>
      <c r="F28" s="18">
        <v>5</v>
      </c>
      <c r="G28" s="18">
        <v>5</v>
      </c>
      <c r="H28" s="18">
        <v>5</v>
      </c>
      <c r="I28" s="18"/>
      <c r="J28" s="18"/>
      <c r="K28" s="18"/>
      <c r="L28" s="18">
        <v>10</v>
      </c>
      <c r="M28" s="18"/>
      <c r="N28" s="18"/>
      <c r="O28" s="18">
        <v>5</v>
      </c>
      <c r="P28" s="18">
        <v>3</v>
      </c>
      <c r="Q28" s="18">
        <v>5</v>
      </c>
      <c r="R28" s="18">
        <v>5</v>
      </c>
      <c r="S28" s="18"/>
      <c r="T28" s="18"/>
      <c r="U28" s="18">
        <v>5</v>
      </c>
      <c r="V28" s="18">
        <v>5</v>
      </c>
      <c r="W28" s="18"/>
      <c r="X28" s="18">
        <v>5</v>
      </c>
      <c r="Y28" s="18">
        <v>5</v>
      </c>
      <c r="Z28" s="99"/>
    </row>
    <row r="29" spans="1:26" ht="15.75" customHeight="1">
      <c r="A29" s="98">
        <v>18</v>
      </c>
      <c r="B29" s="94" t="s">
        <v>126</v>
      </c>
      <c r="C29" s="18">
        <v>10</v>
      </c>
      <c r="D29" s="18">
        <v>10</v>
      </c>
      <c r="E29" s="18">
        <v>5</v>
      </c>
      <c r="F29" s="18">
        <v>5</v>
      </c>
      <c r="G29" s="18">
        <v>3</v>
      </c>
      <c r="H29" s="18">
        <v>5</v>
      </c>
      <c r="I29" s="18"/>
      <c r="J29" s="18"/>
      <c r="K29" s="18">
        <v>7</v>
      </c>
      <c r="L29" s="18"/>
      <c r="M29" s="18"/>
      <c r="N29" s="18"/>
      <c r="O29" s="18">
        <v>1</v>
      </c>
      <c r="P29" s="18">
        <v>3</v>
      </c>
      <c r="Q29" s="18">
        <v>4.5</v>
      </c>
      <c r="R29" s="18">
        <v>4.5</v>
      </c>
      <c r="S29" s="18"/>
      <c r="T29" s="18"/>
      <c r="U29" s="18">
        <v>4</v>
      </c>
      <c r="V29" s="18">
        <v>4</v>
      </c>
      <c r="W29" s="18"/>
      <c r="X29" s="18"/>
      <c r="Y29" s="18">
        <v>2</v>
      </c>
      <c r="Z29" s="99"/>
    </row>
    <row r="30" spans="1:26" ht="15.75" customHeight="1">
      <c r="A30" s="98">
        <v>19</v>
      </c>
      <c r="B30" s="94" t="s">
        <v>127</v>
      </c>
      <c r="C30" s="18">
        <v>10</v>
      </c>
      <c r="D30" s="18">
        <v>10</v>
      </c>
      <c r="E30" s="18">
        <v>5</v>
      </c>
      <c r="F30" s="18">
        <v>5</v>
      </c>
      <c r="G30" s="18">
        <v>5</v>
      </c>
      <c r="H30" s="18">
        <v>5</v>
      </c>
      <c r="I30" s="18"/>
      <c r="J30" s="18"/>
      <c r="K30" s="18"/>
      <c r="L30" s="18">
        <v>8</v>
      </c>
      <c r="M30" s="18">
        <v>5</v>
      </c>
      <c r="N30" s="18">
        <v>5</v>
      </c>
      <c r="O30" s="18"/>
      <c r="P30" s="18"/>
      <c r="Q30" s="18">
        <v>5</v>
      </c>
      <c r="R30" s="18">
        <v>5</v>
      </c>
      <c r="S30" s="18"/>
      <c r="T30" s="18"/>
      <c r="U30" s="18">
        <v>5</v>
      </c>
      <c r="V30" s="18">
        <v>5</v>
      </c>
      <c r="W30" s="18"/>
      <c r="X30" s="18">
        <v>5</v>
      </c>
      <c r="Y30" s="18">
        <v>5</v>
      </c>
      <c r="Z30" s="99"/>
    </row>
    <row r="31" spans="1:26" ht="15.75" customHeight="1">
      <c r="A31" s="98">
        <v>20</v>
      </c>
      <c r="B31" s="94" t="s">
        <v>128</v>
      </c>
      <c r="C31" s="18">
        <v>10</v>
      </c>
      <c r="D31" s="18">
        <v>8</v>
      </c>
      <c r="E31" s="18">
        <v>5</v>
      </c>
      <c r="F31" s="18">
        <v>5</v>
      </c>
      <c r="G31" s="18">
        <v>5</v>
      </c>
      <c r="H31" s="18">
        <v>4</v>
      </c>
      <c r="I31" s="18"/>
      <c r="J31" s="18"/>
      <c r="K31" s="18">
        <v>9</v>
      </c>
      <c r="L31" s="18"/>
      <c r="M31" s="18"/>
      <c r="N31" s="18"/>
      <c r="O31" s="18">
        <v>5</v>
      </c>
      <c r="P31" s="18">
        <v>2</v>
      </c>
      <c r="Q31" s="18">
        <v>4.5</v>
      </c>
      <c r="R31" s="18">
        <v>5</v>
      </c>
      <c r="S31" s="18"/>
      <c r="T31" s="18"/>
      <c r="U31" s="18">
        <v>4.5</v>
      </c>
      <c r="V31" s="18">
        <v>5</v>
      </c>
      <c r="W31" s="18"/>
      <c r="X31" s="18">
        <v>3</v>
      </c>
      <c r="Y31" s="18">
        <v>5</v>
      </c>
      <c r="Z31" s="99"/>
    </row>
    <row r="32" spans="1:26" ht="15.75" customHeight="1">
      <c r="A32" s="98">
        <v>21</v>
      </c>
      <c r="B32" s="94" t="s">
        <v>129</v>
      </c>
      <c r="C32" s="18">
        <v>9</v>
      </c>
      <c r="D32" s="18">
        <v>9</v>
      </c>
      <c r="E32" s="18">
        <v>5</v>
      </c>
      <c r="F32" s="18">
        <v>5</v>
      </c>
      <c r="G32" s="18">
        <v>4</v>
      </c>
      <c r="H32" s="18">
        <v>4</v>
      </c>
      <c r="I32" s="18"/>
      <c r="J32" s="18"/>
      <c r="K32" s="18"/>
      <c r="L32" s="18">
        <v>10</v>
      </c>
      <c r="M32" s="18"/>
      <c r="N32" s="18"/>
      <c r="O32" s="18"/>
      <c r="P32" s="18">
        <v>5</v>
      </c>
      <c r="Q32" s="18">
        <v>4.5</v>
      </c>
      <c r="R32" s="18">
        <v>4.5</v>
      </c>
      <c r="S32" s="18"/>
      <c r="T32" s="18"/>
      <c r="U32" s="18">
        <v>4</v>
      </c>
      <c r="V32" s="18">
        <v>5</v>
      </c>
      <c r="W32" s="18"/>
      <c r="X32" s="18">
        <v>5</v>
      </c>
      <c r="Y32" s="18">
        <v>4</v>
      </c>
      <c r="Z32" s="99"/>
    </row>
    <row r="33" spans="1:26" ht="15.75" customHeight="1">
      <c r="A33" s="98">
        <v>22</v>
      </c>
      <c r="B33" s="94" t="s">
        <v>130</v>
      </c>
      <c r="C33" s="18">
        <v>9</v>
      </c>
      <c r="D33" s="18">
        <v>10</v>
      </c>
      <c r="E33" s="18">
        <v>5</v>
      </c>
      <c r="F33" s="18">
        <v>5</v>
      </c>
      <c r="G33" s="18">
        <v>5</v>
      </c>
      <c r="H33" s="18">
        <v>5</v>
      </c>
      <c r="I33" s="18"/>
      <c r="J33" s="18"/>
      <c r="K33" s="18"/>
      <c r="L33" s="18">
        <v>10</v>
      </c>
      <c r="M33" s="18"/>
      <c r="N33" s="18"/>
      <c r="O33" s="18">
        <v>5</v>
      </c>
      <c r="P33" s="18">
        <v>4</v>
      </c>
      <c r="Q33" s="18">
        <v>5</v>
      </c>
      <c r="R33" s="18">
        <v>5</v>
      </c>
      <c r="S33" s="18"/>
      <c r="T33" s="18"/>
      <c r="U33" s="18">
        <v>5</v>
      </c>
      <c r="V33" s="18">
        <v>5</v>
      </c>
      <c r="W33" s="18"/>
      <c r="X33" s="18"/>
      <c r="Y33" s="18"/>
      <c r="Z33" s="99">
        <v>10</v>
      </c>
    </row>
    <row r="34" spans="1:26" ht="15.75" customHeight="1">
      <c r="A34" s="98">
        <v>23</v>
      </c>
      <c r="B34" s="94" t="s">
        <v>131</v>
      </c>
      <c r="C34" s="18">
        <v>10</v>
      </c>
      <c r="D34" s="18">
        <v>10</v>
      </c>
      <c r="E34" s="18">
        <v>5</v>
      </c>
      <c r="F34" s="18">
        <v>5</v>
      </c>
      <c r="G34" s="18">
        <v>5</v>
      </c>
      <c r="H34" s="18">
        <v>5</v>
      </c>
      <c r="I34" s="18"/>
      <c r="J34" s="18"/>
      <c r="K34" s="18">
        <v>10</v>
      </c>
      <c r="L34" s="18"/>
      <c r="M34" s="18">
        <v>5</v>
      </c>
      <c r="N34" s="18">
        <v>5</v>
      </c>
      <c r="O34" s="18"/>
      <c r="P34" s="18"/>
      <c r="Q34" s="18">
        <v>5</v>
      </c>
      <c r="R34" s="18">
        <v>5</v>
      </c>
      <c r="S34" s="18"/>
      <c r="T34" s="18"/>
      <c r="U34" s="18">
        <v>5</v>
      </c>
      <c r="V34" s="18">
        <v>5</v>
      </c>
      <c r="W34" s="18"/>
      <c r="X34" s="18">
        <v>5</v>
      </c>
      <c r="Y34" s="18">
        <v>5</v>
      </c>
      <c r="Z34" s="99"/>
    </row>
    <row r="35" spans="1:26" ht="15.75" customHeight="1">
      <c r="A35" s="98">
        <v>24</v>
      </c>
      <c r="B35" s="94" t="s">
        <v>132</v>
      </c>
      <c r="C35" s="18">
        <v>10</v>
      </c>
      <c r="D35" s="18">
        <v>9</v>
      </c>
      <c r="E35" s="18">
        <v>5</v>
      </c>
      <c r="F35" s="18">
        <v>5</v>
      </c>
      <c r="G35" s="18">
        <v>4</v>
      </c>
      <c r="H35" s="18">
        <v>5</v>
      </c>
      <c r="I35" s="18"/>
      <c r="J35" s="18"/>
      <c r="K35" s="18"/>
      <c r="L35" s="18">
        <v>9</v>
      </c>
      <c r="M35" s="18">
        <v>4</v>
      </c>
      <c r="N35" s="18">
        <v>4</v>
      </c>
      <c r="O35" s="18"/>
      <c r="P35" s="18"/>
      <c r="Q35" s="18">
        <v>5</v>
      </c>
      <c r="R35" s="18">
        <v>5</v>
      </c>
      <c r="S35" s="18"/>
      <c r="T35" s="18"/>
      <c r="U35" s="18">
        <v>5</v>
      </c>
      <c r="V35" s="18">
        <v>5</v>
      </c>
      <c r="W35" s="18"/>
      <c r="X35" s="18">
        <v>5</v>
      </c>
      <c r="Y35" s="18">
        <v>5</v>
      </c>
      <c r="Z35" s="99"/>
    </row>
    <row r="36" spans="1:26" ht="15.75" customHeight="1">
      <c r="A36" s="98">
        <v>25</v>
      </c>
      <c r="B36" s="94" t="s">
        <v>133</v>
      </c>
      <c r="C36" s="18">
        <v>10</v>
      </c>
      <c r="D36" s="18">
        <v>10</v>
      </c>
      <c r="E36" s="18">
        <v>5</v>
      </c>
      <c r="F36" s="18">
        <v>5</v>
      </c>
      <c r="G36" s="18">
        <v>4.5</v>
      </c>
      <c r="H36" s="18">
        <v>5</v>
      </c>
      <c r="I36" s="18"/>
      <c r="J36" s="18"/>
      <c r="K36" s="18">
        <v>10</v>
      </c>
      <c r="L36" s="18"/>
      <c r="M36" s="18"/>
      <c r="N36" s="18"/>
      <c r="O36" s="18">
        <v>5</v>
      </c>
      <c r="P36" s="18">
        <v>4.5</v>
      </c>
      <c r="Q36" s="18"/>
      <c r="R36" s="18"/>
      <c r="S36" s="18">
        <v>5</v>
      </c>
      <c r="T36" s="18">
        <v>5</v>
      </c>
      <c r="U36" s="18">
        <v>5</v>
      </c>
      <c r="V36" s="18">
        <v>5</v>
      </c>
      <c r="W36" s="18"/>
      <c r="X36" s="18">
        <v>5</v>
      </c>
      <c r="Y36" s="18">
        <v>5</v>
      </c>
      <c r="Z36" s="99"/>
    </row>
    <row r="37" spans="1:26" ht="15.75" customHeight="1">
      <c r="A37" s="98">
        <v>26</v>
      </c>
      <c r="B37" s="94" t="s">
        <v>134</v>
      </c>
      <c r="C37" s="18">
        <v>8</v>
      </c>
      <c r="D37" s="18">
        <v>8</v>
      </c>
      <c r="E37" s="18">
        <v>5</v>
      </c>
      <c r="F37" s="18">
        <v>5</v>
      </c>
      <c r="G37" s="18">
        <v>5</v>
      </c>
      <c r="H37" s="18">
        <v>5</v>
      </c>
      <c r="I37" s="18"/>
      <c r="J37" s="18"/>
      <c r="K37" s="18">
        <v>10</v>
      </c>
      <c r="L37" s="18"/>
      <c r="M37" s="18"/>
      <c r="N37" s="18">
        <v>5</v>
      </c>
      <c r="O37" s="18">
        <v>5</v>
      </c>
      <c r="P37" s="18"/>
      <c r="Q37" s="18">
        <v>5</v>
      </c>
      <c r="R37" s="18">
        <v>5</v>
      </c>
      <c r="S37" s="18"/>
      <c r="T37" s="18"/>
      <c r="U37" s="18">
        <v>4</v>
      </c>
      <c r="V37" s="18">
        <v>5</v>
      </c>
      <c r="W37" s="18"/>
      <c r="X37" s="18"/>
      <c r="Y37" s="18"/>
      <c r="Z37" s="99">
        <v>9</v>
      </c>
    </row>
    <row r="38" spans="1:26" ht="15.75" customHeight="1">
      <c r="A38" s="98">
        <v>27</v>
      </c>
      <c r="B38" s="94" t="s">
        <v>135</v>
      </c>
      <c r="C38" s="18">
        <v>10</v>
      </c>
      <c r="D38" s="18">
        <v>10</v>
      </c>
      <c r="E38" s="18">
        <v>5</v>
      </c>
      <c r="F38" s="18">
        <v>5</v>
      </c>
      <c r="G38" s="18">
        <v>5</v>
      </c>
      <c r="H38" s="18">
        <v>5</v>
      </c>
      <c r="I38" s="18"/>
      <c r="J38" s="18"/>
      <c r="K38" s="18"/>
      <c r="L38" s="18">
        <v>10</v>
      </c>
      <c r="M38" s="18">
        <v>4.5</v>
      </c>
      <c r="N38" s="18">
        <v>4.5</v>
      </c>
      <c r="O38" s="18"/>
      <c r="P38" s="18"/>
      <c r="Q38" s="18"/>
      <c r="R38" s="18"/>
      <c r="S38" s="18">
        <v>5</v>
      </c>
      <c r="T38" s="18">
        <v>5</v>
      </c>
      <c r="U38" s="18">
        <v>5</v>
      </c>
      <c r="V38" s="18">
        <v>5</v>
      </c>
      <c r="W38" s="18"/>
      <c r="X38" s="18">
        <v>5</v>
      </c>
      <c r="Y38" s="18">
        <v>5</v>
      </c>
      <c r="Z38" s="99"/>
    </row>
    <row r="39" spans="1:26" ht="15.75" customHeight="1">
      <c r="A39" s="98">
        <v>28</v>
      </c>
      <c r="B39" s="94" t="s">
        <v>136</v>
      </c>
      <c r="C39" s="18">
        <v>9</v>
      </c>
      <c r="D39" s="18">
        <v>10</v>
      </c>
      <c r="E39" s="18">
        <v>5</v>
      </c>
      <c r="F39" s="18">
        <v>5</v>
      </c>
      <c r="G39" s="18">
        <v>5</v>
      </c>
      <c r="H39" s="18">
        <v>5</v>
      </c>
      <c r="I39" s="18"/>
      <c r="J39" s="18"/>
      <c r="K39" s="18"/>
      <c r="L39" s="18">
        <v>8</v>
      </c>
      <c r="M39" s="18"/>
      <c r="N39" s="18"/>
      <c r="O39" s="18">
        <v>5</v>
      </c>
      <c r="P39" s="18">
        <v>5</v>
      </c>
      <c r="Q39" s="18"/>
      <c r="R39" s="18"/>
      <c r="S39" s="18">
        <v>5</v>
      </c>
      <c r="T39" s="18">
        <v>4</v>
      </c>
      <c r="U39" s="18">
        <v>5</v>
      </c>
      <c r="V39" s="18">
        <v>5</v>
      </c>
      <c r="W39" s="18"/>
      <c r="X39" s="18">
        <v>5</v>
      </c>
      <c r="Y39" s="18">
        <v>5</v>
      </c>
      <c r="Z39" s="99"/>
    </row>
    <row r="40" spans="1:26" ht="15.75" customHeight="1">
      <c r="A40" s="98">
        <v>29</v>
      </c>
      <c r="B40" s="94" t="s">
        <v>137</v>
      </c>
      <c r="C40" s="18">
        <v>7</v>
      </c>
      <c r="D40" s="18">
        <v>8</v>
      </c>
      <c r="E40" s="18">
        <v>5</v>
      </c>
      <c r="F40" s="18">
        <v>5</v>
      </c>
      <c r="G40" s="18">
        <v>5</v>
      </c>
      <c r="H40" s="18">
        <v>3</v>
      </c>
      <c r="I40" s="18"/>
      <c r="J40" s="18"/>
      <c r="K40" s="18">
        <v>4</v>
      </c>
      <c r="L40" s="18">
        <v>5</v>
      </c>
      <c r="M40" s="18">
        <v>2</v>
      </c>
      <c r="N40" s="18">
        <v>3</v>
      </c>
      <c r="O40" s="18">
        <v>4</v>
      </c>
      <c r="P40" s="18">
        <v>2</v>
      </c>
      <c r="Q40" s="18"/>
      <c r="R40" s="18"/>
      <c r="S40" s="18">
        <v>3</v>
      </c>
      <c r="T40" s="18">
        <v>2</v>
      </c>
      <c r="U40" s="18"/>
      <c r="V40" s="18"/>
      <c r="W40" s="18">
        <v>4</v>
      </c>
      <c r="X40" s="18">
        <v>4</v>
      </c>
      <c r="Y40" s="18">
        <v>4</v>
      </c>
      <c r="Z40" s="99"/>
    </row>
    <row r="41" spans="1:26" ht="15.75" customHeight="1">
      <c r="A41" s="98">
        <v>30</v>
      </c>
      <c r="B41" s="94" t="s">
        <v>138</v>
      </c>
      <c r="C41" s="18">
        <v>10</v>
      </c>
      <c r="D41" s="18">
        <v>10</v>
      </c>
      <c r="E41" s="18">
        <v>5</v>
      </c>
      <c r="F41" s="18">
        <v>5</v>
      </c>
      <c r="G41" s="18">
        <v>5</v>
      </c>
      <c r="H41" s="18">
        <v>5</v>
      </c>
      <c r="I41" s="18"/>
      <c r="J41" s="18"/>
      <c r="K41" s="18">
        <v>10</v>
      </c>
      <c r="L41" s="18"/>
      <c r="M41" s="18"/>
      <c r="N41" s="18"/>
      <c r="O41" s="18">
        <v>5</v>
      </c>
      <c r="P41" s="18">
        <v>5</v>
      </c>
      <c r="Q41" s="18">
        <v>5</v>
      </c>
      <c r="R41" s="18">
        <v>5</v>
      </c>
      <c r="S41" s="18"/>
      <c r="T41" s="18"/>
      <c r="U41" s="18">
        <v>5</v>
      </c>
      <c r="V41" s="18">
        <v>5</v>
      </c>
      <c r="W41" s="18"/>
      <c r="X41" s="18">
        <v>5</v>
      </c>
      <c r="Y41" s="18">
        <v>5</v>
      </c>
      <c r="Z41" s="99"/>
    </row>
    <row r="42" spans="1:26" ht="15.75" customHeight="1">
      <c r="A42" s="98">
        <v>31</v>
      </c>
      <c r="B42" s="94" t="s">
        <v>139</v>
      </c>
      <c r="C42" s="18">
        <v>5</v>
      </c>
      <c r="D42" s="18">
        <v>8</v>
      </c>
      <c r="E42" s="18">
        <v>5</v>
      </c>
      <c r="F42" s="18">
        <v>5</v>
      </c>
      <c r="G42" s="18">
        <v>5</v>
      </c>
      <c r="H42" s="18">
        <v>5</v>
      </c>
      <c r="I42" s="18"/>
      <c r="J42" s="18"/>
      <c r="K42" s="18">
        <v>1</v>
      </c>
      <c r="L42" s="18"/>
      <c r="M42" s="18">
        <v>3</v>
      </c>
      <c r="N42" s="18">
        <v>5</v>
      </c>
      <c r="O42" s="18"/>
      <c r="P42" s="18"/>
      <c r="Q42" s="18">
        <v>5</v>
      </c>
      <c r="R42" s="18">
        <v>5</v>
      </c>
      <c r="S42" s="18"/>
      <c r="T42" s="18"/>
      <c r="U42" s="18">
        <v>4</v>
      </c>
      <c r="V42" s="18">
        <v>4</v>
      </c>
      <c r="W42" s="18"/>
      <c r="X42" s="18"/>
      <c r="Y42" s="18">
        <v>4</v>
      </c>
      <c r="Z42" s="99"/>
    </row>
    <row r="43" spans="1:26" ht="15.75" customHeight="1">
      <c r="A43" s="98">
        <v>32</v>
      </c>
      <c r="B43" s="94" t="s">
        <v>140</v>
      </c>
      <c r="C43" s="18">
        <v>8</v>
      </c>
      <c r="D43" s="18">
        <v>9</v>
      </c>
      <c r="E43" s="18">
        <v>5</v>
      </c>
      <c r="F43" s="18">
        <v>5</v>
      </c>
      <c r="G43" s="18">
        <v>5</v>
      </c>
      <c r="H43" s="18">
        <v>5</v>
      </c>
      <c r="I43" s="18"/>
      <c r="J43" s="18"/>
      <c r="K43" s="18"/>
      <c r="L43" s="18">
        <v>8</v>
      </c>
      <c r="M43" s="18">
        <v>5</v>
      </c>
      <c r="N43" s="18">
        <v>5</v>
      </c>
      <c r="O43" s="18"/>
      <c r="P43" s="18"/>
      <c r="Q43" s="18">
        <v>5</v>
      </c>
      <c r="R43" s="18">
        <v>5</v>
      </c>
      <c r="S43" s="18"/>
      <c r="T43" s="18"/>
      <c r="U43" s="18">
        <v>5</v>
      </c>
      <c r="V43" s="18">
        <v>5</v>
      </c>
      <c r="W43" s="18"/>
      <c r="X43" s="18"/>
      <c r="Y43" s="18"/>
      <c r="Z43" s="99">
        <v>10</v>
      </c>
    </row>
    <row r="44" spans="1:26" ht="15.75" customHeight="1">
      <c r="A44" s="98">
        <v>33</v>
      </c>
      <c r="B44" s="94" t="s">
        <v>141</v>
      </c>
      <c r="C44" s="18">
        <v>10</v>
      </c>
      <c r="D44" s="18">
        <v>10</v>
      </c>
      <c r="E44" s="18">
        <v>5</v>
      </c>
      <c r="F44" s="18">
        <v>5</v>
      </c>
      <c r="G44" s="18">
        <v>5</v>
      </c>
      <c r="H44" s="18">
        <v>5</v>
      </c>
      <c r="I44" s="18"/>
      <c r="J44" s="18"/>
      <c r="K44" s="18">
        <v>10</v>
      </c>
      <c r="L44" s="18"/>
      <c r="M44" s="18">
        <v>5</v>
      </c>
      <c r="N44" s="18">
        <v>5</v>
      </c>
      <c r="O44" s="18"/>
      <c r="P44" s="18"/>
      <c r="Q44" s="18">
        <v>5</v>
      </c>
      <c r="R44" s="18">
        <v>5</v>
      </c>
      <c r="S44" s="18"/>
      <c r="T44" s="18"/>
      <c r="U44" s="18">
        <v>5</v>
      </c>
      <c r="V44" s="18">
        <v>5</v>
      </c>
      <c r="W44" s="18"/>
      <c r="X44" s="18">
        <v>5</v>
      </c>
      <c r="Y44" s="18">
        <v>5</v>
      </c>
      <c r="Z44" s="99"/>
    </row>
    <row r="45" spans="1:26" ht="15.75" customHeight="1">
      <c r="A45" s="98">
        <v>34</v>
      </c>
      <c r="B45" s="94" t="s">
        <v>142</v>
      </c>
      <c r="C45" s="18">
        <v>10</v>
      </c>
      <c r="D45" s="18">
        <v>10</v>
      </c>
      <c r="E45" s="18">
        <v>5</v>
      </c>
      <c r="F45" s="18">
        <v>5</v>
      </c>
      <c r="G45" s="18">
        <v>5</v>
      </c>
      <c r="H45" s="18">
        <v>5</v>
      </c>
      <c r="I45" s="18"/>
      <c r="J45" s="18"/>
      <c r="K45" s="18">
        <v>10</v>
      </c>
      <c r="L45" s="18"/>
      <c r="M45" s="18"/>
      <c r="N45" s="18"/>
      <c r="O45" s="18">
        <v>4.5</v>
      </c>
      <c r="P45" s="18">
        <v>4.5</v>
      </c>
      <c r="Q45" s="18">
        <v>5</v>
      </c>
      <c r="R45" s="18">
        <v>5</v>
      </c>
      <c r="S45" s="18"/>
      <c r="T45" s="18"/>
      <c r="U45" s="18"/>
      <c r="V45" s="18"/>
      <c r="W45" s="18">
        <v>10</v>
      </c>
      <c r="X45" s="18"/>
      <c r="Y45" s="18"/>
      <c r="Z45" s="99">
        <v>10</v>
      </c>
    </row>
    <row r="46" spans="1:26" ht="15.75" customHeight="1">
      <c r="A46" s="98">
        <v>35</v>
      </c>
      <c r="B46" s="94" t="s">
        <v>143</v>
      </c>
      <c r="C46" s="18">
        <v>9</v>
      </c>
      <c r="D46" s="18">
        <v>10</v>
      </c>
      <c r="E46" s="18">
        <v>5</v>
      </c>
      <c r="F46" s="18">
        <v>5</v>
      </c>
      <c r="G46" s="18">
        <v>5</v>
      </c>
      <c r="H46" s="18">
        <v>5</v>
      </c>
      <c r="I46" s="18"/>
      <c r="J46" s="18"/>
      <c r="K46" s="18">
        <v>4</v>
      </c>
      <c r="L46" s="18">
        <v>6</v>
      </c>
      <c r="M46" s="18">
        <v>4</v>
      </c>
      <c r="N46" s="18">
        <v>4</v>
      </c>
      <c r="O46" s="18"/>
      <c r="P46" s="18"/>
      <c r="Q46" s="18">
        <v>4</v>
      </c>
      <c r="R46" s="18">
        <v>4</v>
      </c>
      <c r="S46" s="18"/>
      <c r="T46" s="18"/>
      <c r="U46" s="18">
        <v>3</v>
      </c>
      <c r="V46" s="18">
        <v>4</v>
      </c>
      <c r="W46" s="18"/>
      <c r="X46" s="18"/>
      <c r="Y46" s="18"/>
      <c r="Z46" s="99">
        <v>9</v>
      </c>
    </row>
    <row r="47" spans="1:26" ht="15.75" customHeight="1">
      <c r="A47" s="98">
        <v>36</v>
      </c>
      <c r="B47" s="94" t="s">
        <v>144</v>
      </c>
      <c r="C47" s="18">
        <v>9</v>
      </c>
      <c r="D47" s="18">
        <v>10</v>
      </c>
      <c r="E47" s="18">
        <v>5</v>
      </c>
      <c r="F47" s="18">
        <v>5</v>
      </c>
      <c r="G47" s="18">
        <v>4</v>
      </c>
      <c r="H47" s="18">
        <v>3</v>
      </c>
      <c r="I47" s="18"/>
      <c r="J47" s="18"/>
      <c r="K47" s="18">
        <v>4</v>
      </c>
      <c r="L47" s="18"/>
      <c r="M47" s="18">
        <v>2</v>
      </c>
      <c r="N47" s="18">
        <v>2</v>
      </c>
      <c r="O47" s="18"/>
      <c r="P47" s="18"/>
      <c r="Q47" s="18">
        <v>4</v>
      </c>
      <c r="R47" s="18">
        <v>4</v>
      </c>
      <c r="S47" s="18"/>
      <c r="T47" s="18"/>
      <c r="U47" s="18"/>
      <c r="V47" s="18"/>
      <c r="W47" s="18">
        <v>6</v>
      </c>
      <c r="X47" s="18"/>
      <c r="Y47" s="18"/>
      <c r="Z47" s="99">
        <v>8</v>
      </c>
    </row>
    <row r="48" spans="1:26" ht="15.75" customHeight="1">
      <c r="A48" s="98">
        <v>37</v>
      </c>
      <c r="B48" s="94" t="s">
        <v>145</v>
      </c>
      <c r="C48" s="18">
        <v>7</v>
      </c>
      <c r="D48" s="18">
        <v>5</v>
      </c>
      <c r="E48" s="18">
        <v>5</v>
      </c>
      <c r="F48" s="18">
        <v>5</v>
      </c>
      <c r="G48" s="18">
        <v>4.5</v>
      </c>
      <c r="H48" s="18">
        <v>4</v>
      </c>
      <c r="I48" s="18"/>
      <c r="J48" s="18"/>
      <c r="K48" s="18">
        <v>5</v>
      </c>
      <c r="L48" s="18"/>
      <c r="M48" s="18">
        <v>3</v>
      </c>
      <c r="N48" s="18">
        <v>4.5</v>
      </c>
      <c r="O48" s="18"/>
      <c r="P48" s="18"/>
      <c r="Q48" s="18">
        <v>5</v>
      </c>
      <c r="R48" s="18">
        <v>4</v>
      </c>
      <c r="S48" s="18"/>
      <c r="T48" s="18"/>
      <c r="U48" s="18">
        <v>4</v>
      </c>
      <c r="V48" s="18">
        <v>5</v>
      </c>
      <c r="W48" s="18"/>
      <c r="X48" s="18">
        <v>5</v>
      </c>
      <c r="Y48" s="18">
        <v>5</v>
      </c>
      <c r="Z48" s="99"/>
    </row>
    <row r="49" spans="1:26" ht="15.75" customHeight="1">
      <c r="A49" s="98">
        <v>38</v>
      </c>
      <c r="B49" s="94" t="s">
        <v>146</v>
      </c>
      <c r="C49" s="18">
        <v>7</v>
      </c>
      <c r="D49" s="18">
        <v>6</v>
      </c>
      <c r="E49" s="18">
        <v>5</v>
      </c>
      <c r="F49" s="18">
        <v>5</v>
      </c>
      <c r="G49" s="18">
        <v>3</v>
      </c>
      <c r="H49" s="18">
        <v>4</v>
      </c>
      <c r="I49" s="18"/>
      <c r="J49" s="18"/>
      <c r="K49" s="18"/>
      <c r="L49" s="18">
        <v>5</v>
      </c>
      <c r="M49" s="18">
        <v>2</v>
      </c>
      <c r="N49" s="18"/>
      <c r="O49" s="18"/>
      <c r="P49" s="18"/>
      <c r="Q49" s="18">
        <v>5</v>
      </c>
      <c r="R49" s="18">
        <v>3</v>
      </c>
      <c r="S49" s="18"/>
      <c r="T49" s="18"/>
      <c r="U49" s="18">
        <v>2</v>
      </c>
      <c r="V49" s="18">
        <v>3</v>
      </c>
      <c r="W49" s="18"/>
      <c r="X49" s="18">
        <v>0</v>
      </c>
      <c r="Y49" s="18">
        <v>4</v>
      </c>
      <c r="Z49" s="99"/>
    </row>
    <row r="50" spans="1:26" ht="15.75" customHeight="1">
      <c r="A50" s="98">
        <v>39</v>
      </c>
      <c r="B50" s="94" t="s">
        <v>147</v>
      </c>
      <c r="C50" s="18">
        <v>9</v>
      </c>
      <c r="D50" s="18">
        <v>9</v>
      </c>
      <c r="E50" s="18">
        <v>5</v>
      </c>
      <c r="F50" s="18">
        <v>5</v>
      </c>
      <c r="G50" s="18">
        <v>5</v>
      </c>
      <c r="H50" s="18">
        <v>5</v>
      </c>
      <c r="I50" s="18"/>
      <c r="J50" s="18"/>
      <c r="K50" s="18">
        <v>9</v>
      </c>
      <c r="L50" s="18"/>
      <c r="M50" s="18"/>
      <c r="N50" s="18"/>
      <c r="O50" s="18">
        <v>4.5</v>
      </c>
      <c r="P50" s="18">
        <v>2.5</v>
      </c>
      <c r="Q50" s="18">
        <v>5</v>
      </c>
      <c r="R50" s="18">
        <v>5</v>
      </c>
      <c r="S50" s="18"/>
      <c r="T50" s="18"/>
      <c r="U50" s="18">
        <v>5</v>
      </c>
      <c r="V50" s="18">
        <v>5</v>
      </c>
      <c r="W50" s="18"/>
      <c r="X50" s="18">
        <v>5</v>
      </c>
      <c r="Y50" s="18">
        <v>5</v>
      </c>
      <c r="Z50" s="99"/>
    </row>
    <row r="51" spans="1:26" ht="15.75" customHeight="1">
      <c r="A51" s="98">
        <v>40</v>
      </c>
      <c r="B51" s="94" t="s">
        <v>148</v>
      </c>
      <c r="C51" s="18">
        <v>5</v>
      </c>
      <c r="D51" s="18">
        <v>9</v>
      </c>
      <c r="E51" s="18">
        <v>5</v>
      </c>
      <c r="F51" s="18">
        <v>5</v>
      </c>
      <c r="G51" s="18">
        <v>5</v>
      </c>
      <c r="H51" s="18">
        <v>5</v>
      </c>
      <c r="I51" s="18"/>
      <c r="J51" s="18"/>
      <c r="K51" s="18">
        <v>9.5</v>
      </c>
      <c r="L51" s="18"/>
      <c r="M51" s="18"/>
      <c r="N51" s="18"/>
      <c r="O51" s="18">
        <v>5</v>
      </c>
      <c r="P51" s="18">
        <v>4.5</v>
      </c>
      <c r="Q51" s="18">
        <v>5</v>
      </c>
      <c r="R51" s="18">
        <v>5</v>
      </c>
      <c r="S51" s="18"/>
      <c r="T51" s="18"/>
      <c r="U51" s="18">
        <v>5</v>
      </c>
      <c r="V51" s="18">
        <v>5</v>
      </c>
      <c r="W51" s="18"/>
      <c r="X51" s="18">
        <v>3</v>
      </c>
      <c r="Y51" s="18">
        <v>4</v>
      </c>
      <c r="Z51" s="99"/>
    </row>
    <row r="52" spans="1:26" ht="15.75" customHeight="1">
      <c r="A52" s="98">
        <v>41</v>
      </c>
      <c r="B52" s="94" t="s">
        <v>149</v>
      </c>
      <c r="C52" s="18">
        <v>10</v>
      </c>
      <c r="D52" s="18">
        <v>10</v>
      </c>
      <c r="E52" s="18">
        <v>5</v>
      </c>
      <c r="F52" s="18">
        <v>5</v>
      </c>
      <c r="G52" s="18">
        <v>5</v>
      </c>
      <c r="H52" s="18">
        <v>5</v>
      </c>
      <c r="I52" s="18"/>
      <c r="J52" s="18"/>
      <c r="K52" s="18">
        <v>10</v>
      </c>
      <c r="L52" s="18"/>
      <c r="M52" s="18"/>
      <c r="N52" s="18"/>
      <c r="O52" s="18">
        <v>5</v>
      </c>
      <c r="P52" s="18">
        <v>1</v>
      </c>
      <c r="Q52" s="18"/>
      <c r="R52" s="18"/>
      <c r="S52" s="18"/>
      <c r="T52" s="18"/>
      <c r="U52" s="18"/>
      <c r="V52" s="18"/>
      <c r="W52" s="18">
        <v>9</v>
      </c>
      <c r="X52" s="18"/>
      <c r="Y52" s="18">
        <v>5</v>
      </c>
      <c r="Z52" s="99"/>
    </row>
    <row r="53" spans="1:26" ht="15.75" customHeight="1">
      <c r="A53" s="98">
        <v>42</v>
      </c>
      <c r="B53" s="94" t="s">
        <v>150</v>
      </c>
      <c r="C53" s="18">
        <v>8</v>
      </c>
      <c r="D53" s="18">
        <v>7</v>
      </c>
      <c r="E53" s="18">
        <v>5</v>
      </c>
      <c r="F53" s="18">
        <v>5</v>
      </c>
      <c r="G53" s="18">
        <v>5</v>
      </c>
      <c r="H53" s="18">
        <v>5</v>
      </c>
      <c r="I53" s="18"/>
      <c r="J53" s="18"/>
      <c r="K53" s="18"/>
      <c r="L53" s="18">
        <v>9</v>
      </c>
      <c r="M53" s="18"/>
      <c r="N53" s="18"/>
      <c r="O53" s="18">
        <v>5</v>
      </c>
      <c r="P53" s="18">
        <v>5</v>
      </c>
      <c r="Q53" s="18">
        <v>5</v>
      </c>
      <c r="R53" s="18">
        <v>5</v>
      </c>
      <c r="S53" s="18"/>
      <c r="T53" s="18"/>
      <c r="U53" s="18">
        <v>5</v>
      </c>
      <c r="V53" s="18">
        <v>5</v>
      </c>
      <c r="W53" s="18"/>
      <c r="X53" s="18">
        <v>4</v>
      </c>
      <c r="Y53" s="18">
        <v>5</v>
      </c>
      <c r="Z53" s="99"/>
    </row>
    <row r="54" spans="1:26" ht="15.75" customHeight="1">
      <c r="A54" s="98">
        <v>43</v>
      </c>
      <c r="B54" s="94" t="s">
        <v>151</v>
      </c>
      <c r="C54" s="18">
        <v>7</v>
      </c>
      <c r="D54" s="18">
        <v>9</v>
      </c>
      <c r="E54" s="18">
        <v>5</v>
      </c>
      <c r="F54" s="18">
        <v>5</v>
      </c>
      <c r="G54" s="18">
        <v>5</v>
      </c>
      <c r="H54" s="18">
        <v>5</v>
      </c>
      <c r="I54" s="18"/>
      <c r="J54" s="18"/>
      <c r="K54" s="18">
        <v>8</v>
      </c>
      <c r="L54" s="18"/>
      <c r="M54" s="18"/>
      <c r="N54" s="18"/>
      <c r="O54" s="18">
        <v>5</v>
      </c>
      <c r="P54" s="18">
        <v>5</v>
      </c>
      <c r="Q54" s="18"/>
      <c r="R54" s="18"/>
      <c r="S54" s="18">
        <v>5</v>
      </c>
      <c r="T54" s="18">
        <v>5</v>
      </c>
      <c r="U54" s="18">
        <v>5</v>
      </c>
      <c r="V54" s="18">
        <v>5</v>
      </c>
      <c r="W54" s="18"/>
      <c r="X54" s="18">
        <v>5</v>
      </c>
      <c r="Y54" s="18">
        <v>5</v>
      </c>
      <c r="Z54" s="99"/>
    </row>
    <row r="55" spans="1:26" ht="15.75" customHeight="1">
      <c r="A55" s="98">
        <v>44</v>
      </c>
      <c r="B55" s="94" t="s">
        <v>152</v>
      </c>
      <c r="C55" s="18">
        <v>8</v>
      </c>
      <c r="D55" s="18">
        <v>9</v>
      </c>
      <c r="E55" s="18">
        <v>5</v>
      </c>
      <c r="F55" s="18">
        <v>5</v>
      </c>
      <c r="G55" s="18">
        <v>5</v>
      </c>
      <c r="H55" s="18">
        <v>5</v>
      </c>
      <c r="I55" s="18"/>
      <c r="J55" s="18"/>
      <c r="K55" s="18">
        <v>10</v>
      </c>
      <c r="L55" s="18"/>
      <c r="M55" s="18"/>
      <c r="N55" s="18"/>
      <c r="O55" s="18">
        <v>5</v>
      </c>
      <c r="P55" s="18">
        <v>4</v>
      </c>
      <c r="Q55" s="18">
        <v>5</v>
      </c>
      <c r="R55" s="18">
        <v>5</v>
      </c>
      <c r="S55" s="18"/>
      <c r="T55" s="18"/>
      <c r="U55" s="18">
        <v>4</v>
      </c>
      <c r="V55" s="18">
        <v>5</v>
      </c>
      <c r="W55" s="18"/>
      <c r="X55" s="18">
        <v>5</v>
      </c>
      <c r="Y55" s="18">
        <v>5</v>
      </c>
      <c r="Z55" s="99"/>
    </row>
    <row r="56" spans="1:26" ht="15.75" customHeight="1">
      <c r="A56" s="98">
        <v>45</v>
      </c>
      <c r="B56" s="94" t="s">
        <v>153</v>
      </c>
      <c r="C56" s="18">
        <v>9</v>
      </c>
      <c r="D56" s="18">
        <v>6</v>
      </c>
      <c r="E56" s="18">
        <v>5</v>
      </c>
      <c r="F56" s="18">
        <v>5</v>
      </c>
      <c r="G56" s="18">
        <v>5</v>
      </c>
      <c r="H56" s="18">
        <v>5</v>
      </c>
      <c r="I56" s="18"/>
      <c r="J56" s="18"/>
      <c r="K56" s="18">
        <v>8</v>
      </c>
      <c r="L56" s="18"/>
      <c r="M56" s="18"/>
      <c r="N56" s="18"/>
      <c r="O56" s="18">
        <v>5</v>
      </c>
      <c r="P56" s="18">
        <v>5</v>
      </c>
      <c r="Q56" s="18">
        <v>5</v>
      </c>
      <c r="R56" s="18">
        <v>5</v>
      </c>
      <c r="S56" s="18"/>
      <c r="T56" s="18"/>
      <c r="U56" s="18"/>
      <c r="V56" s="18"/>
      <c r="W56" s="18">
        <v>10</v>
      </c>
      <c r="X56" s="18">
        <v>5</v>
      </c>
      <c r="Y56" s="18">
        <v>5</v>
      </c>
      <c r="Z56" s="99"/>
    </row>
    <row r="57" spans="1:26" ht="15.75" customHeight="1">
      <c r="A57" s="98">
        <v>46</v>
      </c>
      <c r="B57" s="94" t="s">
        <v>154</v>
      </c>
      <c r="C57" s="18">
        <v>10</v>
      </c>
      <c r="D57" s="18">
        <v>10</v>
      </c>
      <c r="E57" s="18">
        <v>5</v>
      </c>
      <c r="F57" s="18">
        <v>5</v>
      </c>
      <c r="G57" s="18">
        <v>5</v>
      </c>
      <c r="H57" s="18">
        <v>5</v>
      </c>
      <c r="I57" s="18"/>
      <c r="J57" s="18"/>
      <c r="K57" s="18"/>
      <c r="L57" s="18">
        <v>8</v>
      </c>
      <c r="M57" s="18"/>
      <c r="N57" s="18"/>
      <c r="O57" s="18">
        <v>5</v>
      </c>
      <c r="P57" s="18">
        <v>5</v>
      </c>
      <c r="Q57" s="18">
        <v>5</v>
      </c>
      <c r="R57" s="18">
        <v>5</v>
      </c>
      <c r="S57" s="18"/>
      <c r="T57" s="18"/>
      <c r="U57" s="18">
        <v>5</v>
      </c>
      <c r="V57" s="18">
        <v>5</v>
      </c>
      <c r="W57" s="18"/>
      <c r="X57" s="18"/>
      <c r="Y57" s="18"/>
      <c r="Z57" s="99">
        <v>9</v>
      </c>
    </row>
    <row r="58" spans="1:26" ht="15.75" customHeight="1">
      <c r="A58" s="98">
        <v>47</v>
      </c>
      <c r="B58" s="94" t="s">
        <v>155</v>
      </c>
      <c r="C58" s="18">
        <v>6</v>
      </c>
      <c r="D58" s="18">
        <v>8</v>
      </c>
      <c r="E58" s="18">
        <v>5</v>
      </c>
      <c r="F58" s="18">
        <v>5</v>
      </c>
      <c r="G58" s="18">
        <v>3</v>
      </c>
      <c r="H58" s="18">
        <v>3</v>
      </c>
      <c r="I58" s="18"/>
      <c r="J58" s="18"/>
      <c r="K58" s="18">
        <v>6</v>
      </c>
      <c r="L58" s="18"/>
      <c r="M58" s="18"/>
      <c r="N58" s="18"/>
      <c r="O58" s="18">
        <v>2.5</v>
      </c>
      <c r="P58" s="18">
        <v>2.5</v>
      </c>
      <c r="Q58" s="18">
        <v>5</v>
      </c>
      <c r="R58" s="18">
        <v>4</v>
      </c>
      <c r="S58" s="18"/>
      <c r="T58" s="18"/>
      <c r="U58" s="18">
        <v>5</v>
      </c>
      <c r="V58" s="18">
        <v>5</v>
      </c>
      <c r="W58" s="18"/>
      <c r="X58" s="18">
        <v>4</v>
      </c>
      <c r="Y58" s="18">
        <v>4</v>
      </c>
      <c r="Z58" s="99"/>
    </row>
    <row r="59" spans="1:26" ht="15.75" customHeight="1">
      <c r="A59" s="98">
        <v>48</v>
      </c>
      <c r="B59" s="94" t="s">
        <v>156</v>
      </c>
      <c r="C59" s="18">
        <v>9</v>
      </c>
      <c r="D59" s="18">
        <v>10</v>
      </c>
      <c r="E59" s="18">
        <v>5</v>
      </c>
      <c r="F59" s="18">
        <v>5</v>
      </c>
      <c r="G59" s="18">
        <v>5</v>
      </c>
      <c r="H59" s="18">
        <v>5</v>
      </c>
      <c r="I59" s="18"/>
      <c r="J59" s="18"/>
      <c r="K59" s="18"/>
      <c r="L59" s="18">
        <v>8</v>
      </c>
      <c r="M59" s="18"/>
      <c r="N59" s="18"/>
      <c r="O59" s="18">
        <v>4</v>
      </c>
      <c r="P59" s="18">
        <v>5</v>
      </c>
      <c r="Q59" s="18">
        <v>5</v>
      </c>
      <c r="R59" s="18">
        <v>5</v>
      </c>
      <c r="S59" s="18"/>
      <c r="T59" s="18"/>
      <c r="U59" s="18">
        <v>5</v>
      </c>
      <c r="V59" s="18">
        <v>5</v>
      </c>
      <c r="W59" s="18"/>
      <c r="X59" s="18">
        <v>5</v>
      </c>
      <c r="Y59" s="18">
        <v>5</v>
      </c>
      <c r="Z59" s="99"/>
    </row>
    <row r="60" spans="1:26" ht="15.75" customHeight="1">
      <c r="A60" s="98">
        <v>49</v>
      </c>
      <c r="B60" s="94" t="s">
        <v>157</v>
      </c>
      <c r="C60" s="18">
        <v>9</v>
      </c>
      <c r="D60" s="18">
        <v>9</v>
      </c>
      <c r="E60" s="18">
        <v>5</v>
      </c>
      <c r="F60" s="18">
        <v>5</v>
      </c>
      <c r="G60" s="18">
        <v>5</v>
      </c>
      <c r="H60" s="18">
        <v>5</v>
      </c>
      <c r="I60" s="18"/>
      <c r="J60" s="18"/>
      <c r="K60" s="18">
        <v>9</v>
      </c>
      <c r="L60" s="18"/>
      <c r="M60" s="18"/>
      <c r="N60" s="18"/>
      <c r="O60" s="18">
        <v>5</v>
      </c>
      <c r="P60" s="18">
        <v>5</v>
      </c>
      <c r="Q60" s="18">
        <v>5</v>
      </c>
      <c r="R60" s="18">
        <v>5</v>
      </c>
      <c r="S60" s="18"/>
      <c r="T60" s="18"/>
      <c r="U60" s="18">
        <v>5</v>
      </c>
      <c r="V60" s="18">
        <v>5</v>
      </c>
      <c r="W60" s="18"/>
      <c r="X60" s="18">
        <v>5</v>
      </c>
      <c r="Y60" s="18">
        <v>5</v>
      </c>
      <c r="Z60" s="99"/>
    </row>
    <row r="61" spans="1:26" ht="15.75" customHeight="1">
      <c r="A61" s="98">
        <v>50</v>
      </c>
      <c r="B61" s="94" t="s">
        <v>158</v>
      </c>
      <c r="C61" s="18">
        <v>10</v>
      </c>
      <c r="D61" s="18">
        <v>10</v>
      </c>
      <c r="E61" s="18">
        <v>5</v>
      </c>
      <c r="F61" s="18">
        <v>5</v>
      </c>
      <c r="G61" s="18"/>
      <c r="H61" s="18">
        <v>5</v>
      </c>
      <c r="I61" s="18"/>
      <c r="J61" s="18"/>
      <c r="K61" s="18">
        <v>8</v>
      </c>
      <c r="L61" s="18"/>
      <c r="M61" s="18"/>
      <c r="N61" s="18"/>
      <c r="O61" s="18"/>
      <c r="P61" s="18">
        <v>5</v>
      </c>
      <c r="Q61" s="18">
        <v>5</v>
      </c>
      <c r="R61" s="18">
        <v>5</v>
      </c>
      <c r="S61" s="18"/>
      <c r="T61" s="18"/>
      <c r="U61" s="18">
        <v>5</v>
      </c>
      <c r="V61" s="18">
        <v>5</v>
      </c>
      <c r="W61" s="18"/>
      <c r="X61" s="18">
        <v>5</v>
      </c>
      <c r="Y61" s="18">
        <v>5</v>
      </c>
      <c r="Z61" s="99"/>
    </row>
    <row r="62" spans="1:26" ht="15.75" customHeight="1">
      <c r="A62" s="98">
        <v>51</v>
      </c>
      <c r="B62" s="94" t="s">
        <v>159</v>
      </c>
      <c r="C62" s="18">
        <v>9</v>
      </c>
      <c r="D62" s="18">
        <v>7</v>
      </c>
      <c r="E62" s="18">
        <v>5</v>
      </c>
      <c r="F62" s="18">
        <v>5</v>
      </c>
      <c r="G62" s="18">
        <v>5</v>
      </c>
      <c r="H62" s="18">
        <v>5</v>
      </c>
      <c r="I62" s="18"/>
      <c r="J62" s="18"/>
      <c r="K62" s="18">
        <v>2</v>
      </c>
      <c r="L62" s="18">
        <v>6</v>
      </c>
      <c r="M62" s="18"/>
      <c r="N62" s="18"/>
      <c r="O62" s="18">
        <v>5</v>
      </c>
      <c r="P62" s="18">
        <v>2</v>
      </c>
      <c r="Q62" s="18">
        <v>5</v>
      </c>
      <c r="R62" s="18">
        <v>5</v>
      </c>
      <c r="S62" s="18"/>
      <c r="T62" s="18"/>
      <c r="U62" s="18">
        <v>4</v>
      </c>
      <c r="V62" s="18">
        <v>5</v>
      </c>
      <c r="W62" s="18"/>
      <c r="X62" s="18">
        <v>5</v>
      </c>
      <c r="Y62" s="18">
        <v>5</v>
      </c>
      <c r="Z62" s="99"/>
    </row>
    <row r="63" spans="1:26" ht="15.75" customHeight="1">
      <c r="A63" s="98">
        <v>52</v>
      </c>
      <c r="B63" s="94" t="s">
        <v>165</v>
      </c>
      <c r="C63" s="18">
        <v>10</v>
      </c>
      <c r="D63" s="18">
        <v>10</v>
      </c>
      <c r="E63" s="18">
        <v>5</v>
      </c>
      <c r="F63" s="18">
        <v>5</v>
      </c>
      <c r="G63" s="18">
        <v>5</v>
      </c>
      <c r="H63" s="18">
        <v>4</v>
      </c>
      <c r="I63" s="18"/>
      <c r="J63" s="18"/>
      <c r="K63" s="18">
        <v>5</v>
      </c>
      <c r="L63" s="18"/>
      <c r="M63" s="18"/>
      <c r="N63" s="18"/>
      <c r="O63" s="18">
        <v>3</v>
      </c>
      <c r="P63" s="18">
        <v>5</v>
      </c>
      <c r="Q63" s="18">
        <v>5</v>
      </c>
      <c r="R63" s="18">
        <v>5</v>
      </c>
      <c r="S63" s="18"/>
      <c r="T63" s="18"/>
      <c r="U63" s="18"/>
      <c r="V63" s="18"/>
      <c r="W63" s="18"/>
      <c r="X63" s="18">
        <v>5</v>
      </c>
      <c r="Y63" s="18"/>
      <c r="Z63" s="99"/>
    </row>
    <row r="64" spans="1:26" ht="15.75" customHeight="1">
      <c r="A64" s="98">
        <v>53</v>
      </c>
      <c r="B64" s="94" t="s">
        <v>166</v>
      </c>
      <c r="C64" s="18">
        <v>9</v>
      </c>
      <c r="D64" s="18">
        <v>9</v>
      </c>
      <c r="E64" s="18">
        <v>5</v>
      </c>
      <c r="F64" s="18">
        <v>5</v>
      </c>
      <c r="G64" s="18">
        <v>5</v>
      </c>
      <c r="H64" s="18">
        <v>5</v>
      </c>
      <c r="I64" s="18"/>
      <c r="J64" s="18"/>
      <c r="K64" s="18"/>
      <c r="L64" s="18">
        <v>8</v>
      </c>
      <c r="M64" s="18"/>
      <c r="N64" s="18"/>
      <c r="O64" s="18">
        <v>5</v>
      </c>
      <c r="P64" s="18">
        <v>5</v>
      </c>
      <c r="Q64" s="18">
        <v>5</v>
      </c>
      <c r="R64" s="18">
        <v>5</v>
      </c>
      <c r="S64" s="18"/>
      <c r="T64" s="18"/>
      <c r="U64" s="18">
        <v>5</v>
      </c>
      <c r="V64" s="18">
        <v>5</v>
      </c>
      <c r="W64" s="18"/>
      <c r="X64" s="18">
        <v>5</v>
      </c>
      <c r="Y64" s="18">
        <v>5</v>
      </c>
      <c r="Z64" s="99"/>
    </row>
    <row r="65" spans="1:26" ht="15.75" customHeight="1">
      <c r="A65" s="98">
        <v>54</v>
      </c>
      <c r="B65" s="94" t="s">
        <v>167</v>
      </c>
      <c r="C65" s="18">
        <v>8</v>
      </c>
      <c r="D65" s="18">
        <v>10</v>
      </c>
      <c r="E65" s="18">
        <v>5</v>
      </c>
      <c r="F65" s="18">
        <v>5</v>
      </c>
      <c r="G65" s="18">
        <v>5</v>
      </c>
      <c r="H65" s="18">
        <v>4</v>
      </c>
      <c r="I65" s="18"/>
      <c r="J65" s="18"/>
      <c r="K65" s="18"/>
      <c r="L65" s="18">
        <v>8</v>
      </c>
      <c r="M65" s="18"/>
      <c r="N65" s="18"/>
      <c r="O65" s="18">
        <v>4</v>
      </c>
      <c r="P65" s="18">
        <v>5</v>
      </c>
      <c r="Q65" s="18">
        <v>5</v>
      </c>
      <c r="R65" s="18">
        <v>5</v>
      </c>
      <c r="S65" s="18"/>
      <c r="T65" s="18"/>
      <c r="U65" s="18">
        <v>4</v>
      </c>
      <c r="V65" s="18">
        <v>4</v>
      </c>
      <c r="W65" s="18"/>
      <c r="X65" s="18">
        <v>4.5</v>
      </c>
      <c r="Y65" s="18">
        <v>4.5</v>
      </c>
      <c r="Z65" s="99"/>
    </row>
    <row r="66" spans="1:26" ht="15.75" customHeight="1">
      <c r="A66" s="98">
        <v>55</v>
      </c>
      <c r="B66" s="94" t="s">
        <v>168</v>
      </c>
      <c r="C66" s="18">
        <v>9</v>
      </c>
      <c r="D66" s="18">
        <v>10</v>
      </c>
      <c r="E66" s="18">
        <v>5</v>
      </c>
      <c r="F66" s="18">
        <v>5</v>
      </c>
      <c r="G66" s="18">
        <v>5</v>
      </c>
      <c r="H66" s="18">
        <v>5</v>
      </c>
      <c r="I66" s="18"/>
      <c r="J66" s="18"/>
      <c r="K66" s="18">
        <v>10</v>
      </c>
      <c r="L66" s="18"/>
      <c r="M66" s="18"/>
      <c r="N66" s="18"/>
      <c r="O66" s="18">
        <v>5</v>
      </c>
      <c r="P66" s="18">
        <v>5</v>
      </c>
      <c r="Q66" s="18"/>
      <c r="R66" s="18"/>
      <c r="S66" s="18">
        <v>5</v>
      </c>
      <c r="T66" s="18">
        <v>5</v>
      </c>
      <c r="U66" s="18">
        <v>5</v>
      </c>
      <c r="V66" s="18">
        <v>5</v>
      </c>
      <c r="W66" s="18"/>
      <c r="X66" s="18">
        <v>5</v>
      </c>
      <c r="Y66" s="18">
        <v>5</v>
      </c>
      <c r="Z66" s="99"/>
    </row>
    <row r="67" spans="1:26" ht="15.75" customHeight="1">
      <c r="A67" s="98">
        <v>56</v>
      </c>
      <c r="B67" s="94" t="s">
        <v>169</v>
      </c>
      <c r="C67" s="18">
        <v>6</v>
      </c>
      <c r="D67" s="18">
        <v>9</v>
      </c>
      <c r="E67" s="18">
        <v>5</v>
      </c>
      <c r="F67" s="18">
        <v>5</v>
      </c>
      <c r="G67" s="18">
        <v>5</v>
      </c>
      <c r="H67" s="18">
        <v>4</v>
      </c>
      <c r="I67" s="18"/>
      <c r="J67" s="18"/>
      <c r="K67" s="18"/>
      <c r="L67" s="18">
        <v>8</v>
      </c>
      <c r="M67" s="18"/>
      <c r="N67" s="18"/>
      <c r="O67" s="18">
        <v>5</v>
      </c>
      <c r="P67" s="18">
        <v>5</v>
      </c>
      <c r="Q67" s="18">
        <v>5</v>
      </c>
      <c r="R67" s="18">
        <v>5</v>
      </c>
      <c r="S67" s="18"/>
      <c r="T67" s="18"/>
      <c r="U67" s="18">
        <v>5</v>
      </c>
      <c r="V67" s="18">
        <v>5</v>
      </c>
      <c r="W67" s="18"/>
      <c r="X67" s="18">
        <v>5</v>
      </c>
      <c r="Y67" s="18">
        <v>5</v>
      </c>
      <c r="Z67" s="99"/>
    </row>
    <row r="68" spans="1:26" ht="15.75" customHeight="1">
      <c r="A68" s="98">
        <v>57</v>
      </c>
      <c r="B68" s="94" t="s">
        <v>170</v>
      </c>
      <c r="C68" s="18">
        <v>9</v>
      </c>
      <c r="D68" s="18">
        <v>10</v>
      </c>
      <c r="E68" s="18">
        <v>5</v>
      </c>
      <c r="F68" s="18">
        <v>5</v>
      </c>
      <c r="G68" s="18">
        <v>5</v>
      </c>
      <c r="H68" s="18">
        <v>5</v>
      </c>
      <c r="I68" s="18"/>
      <c r="J68" s="18"/>
      <c r="K68" s="18">
        <v>10</v>
      </c>
      <c r="L68" s="18"/>
      <c r="M68" s="18">
        <v>5</v>
      </c>
      <c r="N68" s="18">
        <v>5</v>
      </c>
      <c r="O68" s="18"/>
      <c r="P68" s="18"/>
      <c r="Q68" s="18">
        <v>5</v>
      </c>
      <c r="R68" s="18">
        <v>5</v>
      </c>
      <c r="S68" s="18"/>
      <c r="T68" s="18"/>
      <c r="U68" s="18">
        <v>5</v>
      </c>
      <c r="V68" s="18">
        <v>5</v>
      </c>
      <c r="W68" s="18"/>
      <c r="X68" s="18">
        <v>5</v>
      </c>
      <c r="Y68" s="18">
        <v>5</v>
      </c>
      <c r="Z68" s="99"/>
    </row>
    <row r="69" spans="1:26" ht="15.75" customHeight="1">
      <c r="A69" s="98">
        <v>58</v>
      </c>
      <c r="B69" s="94" t="s">
        <v>171</v>
      </c>
      <c r="C69" s="18">
        <v>9</v>
      </c>
      <c r="D69" s="18">
        <v>10</v>
      </c>
      <c r="E69" s="18">
        <v>5</v>
      </c>
      <c r="F69" s="18">
        <v>5</v>
      </c>
      <c r="G69" s="18">
        <v>5</v>
      </c>
      <c r="H69" s="18">
        <v>5</v>
      </c>
      <c r="I69" s="18"/>
      <c r="J69" s="18"/>
      <c r="K69" s="18"/>
      <c r="L69" s="18">
        <v>10</v>
      </c>
      <c r="M69" s="18"/>
      <c r="N69" s="18"/>
      <c r="O69" s="18">
        <v>5</v>
      </c>
      <c r="P69" s="18">
        <v>5</v>
      </c>
      <c r="Q69" s="18">
        <v>5</v>
      </c>
      <c r="R69" s="18">
        <v>5</v>
      </c>
      <c r="S69" s="18"/>
      <c r="T69" s="18"/>
      <c r="U69" s="18"/>
      <c r="V69" s="18"/>
      <c r="W69" s="18">
        <v>10</v>
      </c>
      <c r="X69" s="18">
        <v>5</v>
      </c>
      <c r="Y69" s="18">
        <v>5</v>
      </c>
      <c r="Z69" s="99"/>
    </row>
    <row r="70" spans="1:26" ht="15.75" customHeight="1">
      <c r="A70" s="98">
        <v>59</v>
      </c>
      <c r="B70" s="94" t="s">
        <v>172</v>
      </c>
      <c r="C70" s="18">
        <v>10</v>
      </c>
      <c r="D70" s="18">
        <v>9</v>
      </c>
      <c r="E70" s="18">
        <v>5</v>
      </c>
      <c r="F70" s="18">
        <v>5</v>
      </c>
      <c r="G70" s="18">
        <v>5</v>
      </c>
      <c r="H70" s="18">
        <v>5</v>
      </c>
      <c r="I70" s="18"/>
      <c r="J70" s="18"/>
      <c r="K70" s="18"/>
      <c r="L70" s="18">
        <v>10</v>
      </c>
      <c r="M70" s="18"/>
      <c r="N70" s="18"/>
      <c r="O70" s="18">
        <v>5</v>
      </c>
      <c r="P70" s="18">
        <v>5</v>
      </c>
      <c r="Q70" s="18">
        <v>5</v>
      </c>
      <c r="R70" s="18">
        <v>5</v>
      </c>
      <c r="S70" s="18"/>
      <c r="T70" s="18"/>
      <c r="U70" s="18">
        <v>5</v>
      </c>
      <c r="V70" s="18">
        <v>5</v>
      </c>
      <c r="W70" s="18"/>
      <c r="X70" s="18">
        <v>5</v>
      </c>
      <c r="Y70" s="18">
        <v>5</v>
      </c>
      <c r="Z70" s="99"/>
    </row>
    <row r="71" spans="1:26" ht="15.75" customHeight="1">
      <c r="A71" s="98">
        <v>60</v>
      </c>
      <c r="B71" s="94" t="s">
        <v>173</v>
      </c>
      <c r="C71" s="18">
        <v>10</v>
      </c>
      <c r="D71" s="18">
        <v>10</v>
      </c>
      <c r="E71" s="18">
        <v>5</v>
      </c>
      <c r="F71" s="18">
        <v>5</v>
      </c>
      <c r="G71" s="18">
        <v>5</v>
      </c>
      <c r="H71" s="18">
        <v>5</v>
      </c>
      <c r="I71" s="18"/>
      <c r="J71" s="18"/>
      <c r="K71" s="18">
        <v>7</v>
      </c>
      <c r="L71" s="18"/>
      <c r="M71" s="18"/>
      <c r="N71" s="18"/>
      <c r="O71" s="18">
        <v>5</v>
      </c>
      <c r="P71" s="18">
        <v>5</v>
      </c>
      <c r="Q71" s="18">
        <v>5</v>
      </c>
      <c r="R71" s="18">
        <v>5</v>
      </c>
      <c r="S71" s="18"/>
      <c r="T71" s="18"/>
      <c r="U71" s="18">
        <v>5</v>
      </c>
      <c r="V71" s="18">
        <v>5</v>
      </c>
      <c r="W71" s="18"/>
      <c r="X71" s="18">
        <v>5</v>
      </c>
      <c r="Y71" s="18">
        <v>5</v>
      </c>
      <c r="Z71" s="99"/>
    </row>
    <row r="72" spans="1:26" ht="15.75" customHeight="1">
      <c r="A72" s="98">
        <v>61</v>
      </c>
      <c r="B72" s="94" t="s">
        <v>174</v>
      </c>
      <c r="C72" s="18">
        <v>10</v>
      </c>
      <c r="D72" s="18">
        <v>10</v>
      </c>
      <c r="E72" s="18">
        <v>5</v>
      </c>
      <c r="F72" s="18">
        <v>5</v>
      </c>
      <c r="G72" s="18">
        <v>5</v>
      </c>
      <c r="H72" s="18">
        <v>5</v>
      </c>
      <c r="I72" s="18"/>
      <c r="J72" s="18"/>
      <c r="K72" s="18"/>
      <c r="L72" s="18">
        <v>8</v>
      </c>
      <c r="M72" s="18"/>
      <c r="N72" s="18"/>
      <c r="O72" s="18">
        <v>5</v>
      </c>
      <c r="P72" s="18">
        <v>5</v>
      </c>
      <c r="Q72" s="18">
        <v>5</v>
      </c>
      <c r="R72" s="18">
        <v>5</v>
      </c>
      <c r="S72" s="18"/>
      <c r="T72" s="18"/>
      <c r="U72" s="18">
        <v>5</v>
      </c>
      <c r="V72" s="18">
        <v>5</v>
      </c>
      <c r="W72" s="18"/>
      <c r="X72" s="18">
        <v>5</v>
      </c>
      <c r="Y72" s="18">
        <v>5</v>
      </c>
      <c r="Z72" s="99"/>
    </row>
    <row r="73" spans="1:26" ht="15.75" customHeight="1">
      <c r="A73" s="98">
        <v>62</v>
      </c>
      <c r="B73" s="94" t="s">
        <v>175</v>
      </c>
      <c r="C73" s="18">
        <v>8</v>
      </c>
      <c r="D73" s="18">
        <v>10</v>
      </c>
      <c r="E73" s="18">
        <v>5</v>
      </c>
      <c r="F73" s="18">
        <v>5</v>
      </c>
      <c r="G73" s="18">
        <v>5</v>
      </c>
      <c r="H73" s="18">
        <v>5</v>
      </c>
      <c r="I73" s="18"/>
      <c r="J73" s="18"/>
      <c r="K73" s="18">
        <v>7</v>
      </c>
      <c r="L73" s="18"/>
      <c r="M73" s="18"/>
      <c r="N73" s="18"/>
      <c r="O73" s="18">
        <v>4</v>
      </c>
      <c r="P73" s="18">
        <v>5</v>
      </c>
      <c r="Q73" s="18">
        <v>5</v>
      </c>
      <c r="R73" s="18">
        <v>5</v>
      </c>
      <c r="S73" s="18"/>
      <c r="T73" s="18"/>
      <c r="U73" s="18">
        <v>5</v>
      </c>
      <c r="V73" s="18">
        <v>5</v>
      </c>
      <c r="W73" s="18"/>
      <c r="X73" s="18">
        <v>5</v>
      </c>
      <c r="Y73" s="18">
        <v>5</v>
      </c>
      <c r="Z73" s="99"/>
    </row>
    <row r="74" spans="1:26" ht="15.75" customHeight="1">
      <c r="A74" s="98">
        <v>63</v>
      </c>
      <c r="B74" s="94" t="s">
        <v>176</v>
      </c>
      <c r="C74" s="18">
        <v>7</v>
      </c>
      <c r="D74" s="18">
        <v>5</v>
      </c>
      <c r="E74" s="18">
        <v>5</v>
      </c>
      <c r="F74" s="18">
        <v>5</v>
      </c>
      <c r="G74" s="18">
        <v>2</v>
      </c>
      <c r="H74" s="18">
        <v>3</v>
      </c>
      <c r="I74" s="18"/>
      <c r="J74" s="18"/>
      <c r="K74" s="18"/>
      <c r="L74" s="18"/>
      <c r="M74" s="18"/>
      <c r="N74" s="18"/>
      <c r="O74" s="18">
        <v>0</v>
      </c>
      <c r="P74" s="18">
        <v>2</v>
      </c>
      <c r="Q74" s="18">
        <v>5</v>
      </c>
      <c r="R74" s="18">
        <v>5</v>
      </c>
      <c r="S74" s="18"/>
      <c r="T74" s="18"/>
      <c r="U74" s="18">
        <v>4</v>
      </c>
      <c r="V74" s="18">
        <v>5</v>
      </c>
      <c r="W74" s="18"/>
      <c r="X74" s="18">
        <v>4</v>
      </c>
      <c r="Y74" s="18">
        <v>5</v>
      </c>
      <c r="Z74" s="99"/>
    </row>
    <row r="75" spans="1:26" ht="15.75" customHeight="1">
      <c r="A75" s="98">
        <v>64</v>
      </c>
      <c r="B75" s="94" t="s">
        <v>177</v>
      </c>
      <c r="C75" s="18">
        <v>5</v>
      </c>
      <c r="D75" s="18">
        <v>10</v>
      </c>
      <c r="E75" s="18">
        <v>5</v>
      </c>
      <c r="F75" s="18">
        <v>5</v>
      </c>
      <c r="G75" s="18">
        <v>5</v>
      </c>
      <c r="H75" s="18">
        <v>4</v>
      </c>
      <c r="I75" s="18"/>
      <c r="J75" s="18"/>
      <c r="K75" s="18">
        <v>9</v>
      </c>
      <c r="L75" s="18"/>
      <c r="M75" s="18">
        <v>5</v>
      </c>
      <c r="N75" s="18"/>
      <c r="O75" s="18"/>
      <c r="P75" s="18"/>
      <c r="Q75" s="18">
        <v>5</v>
      </c>
      <c r="R75" s="18">
        <v>5</v>
      </c>
      <c r="S75" s="18"/>
      <c r="T75" s="18"/>
      <c r="U75" s="18"/>
      <c r="V75" s="18"/>
      <c r="W75" s="18">
        <v>10</v>
      </c>
      <c r="X75" s="18"/>
      <c r="Y75" s="18"/>
      <c r="Z75" s="99">
        <v>10</v>
      </c>
    </row>
    <row r="76" spans="1:26" ht="15.75" customHeight="1">
      <c r="A76" s="98">
        <v>65</v>
      </c>
      <c r="B76" s="94" t="s">
        <v>178</v>
      </c>
      <c r="C76" s="18">
        <v>10</v>
      </c>
      <c r="D76" s="18">
        <v>9</v>
      </c>
      <c r="E76" s="18">
        <v>5</v>
      </c>
      <c r="F76" s="18">
        <v>5</v>
      </c>
      <c r="G76" s="18">
        <v>3</v>
      </c>
      <c r="H76" s="18">
        <v>3</v>
      </c>
      <c r="I76" s="18"/>
      <c r="J76" s="18"/>
      <c r="K76" s="18"/>
      <c r="L76" s="18">
        <v>4</v>
      </c>
      <c r="M76" s="18"/>
      <c r="N76" s="18"/>
      <c r="O76" s="18">
        <v>2</v>
      </c>
      <c r="P76" s="18">
        <v>2</v>
      </c>
      <c r="Q76" s="18">
        <v>5</v>
      </c>
      <c r="R76" s="18"/>
      <c r="S76" s="18"/>
      <c r="T76" s="18"/>
      <c r="U76" s="18">
        <v>3</v>
      </c>
      <c r="V76" s="18">
        <v>4</v>
      </c>
      <c r="W76" s="18"/>
      <c r="X76" s="18">
        <v>5</v>
      </c>
      <c r="Y76" s="18">
        <v>5</v>
      </c>
      <c r="Z76" s="99"/>
    </row>
    <row r="77" spans="1:26" ht="15.75" customHeight="1">
      <c r="A77" s="98">
        <v>66</v>
      </c>
      <c r="B77" s="94" t="s">
        <v>179</v>
      </c>
      <c r="C77" s="18">
        <v>7</v>
      </c>
      <c r="D77" s="18">
        <v>10</v>
      </c>
      <c r="E77" s="18">
        <v>5</v>
      </c>
      <c r="F77" s="18">
        <v>5</v>
      </c>
      <c r="G77" s="18">
        <v>4</v>
      </c>
      <c r="H77" s="18">
        <v>4</v>
      </c>
      <c r="I77" s="18"/>
      <c r="J77" s="18"/>
      <c r="K77" s="18">
        <v>6</v>
      </c>
      <c r="L77" s="18"/>
      <c r="M77" s="18"/>
      <c r="N77" s="18"/>
      <c r="O77" s="18">
        <v>4</v>
      </c>
      <c r="P77" s="18">
        <v>3</v>
      </c>
      <c r="Q77" s="18">
        <v>5</v>
      </c>
      <c r="R77" s="18">
        <v>5</v>
      </c>
      <c r="S77" s="18"/>
      <c r="T77" s="18"/>
      <c r="U77" s="18"/>
      <c r="V77" s="18"/>
      <c r="W77" s="18">
        <v>10</v>
      </c>
      <c r="X77" s="18">
        <v>5</v>
      </c>
      <c r="Y77" s="18">
        <v>5</v>
      </c>
      <c r="Z77" s="99"/>
    </row>
    <row r="78" spans="1:26" ht="15.75" customHeight="1">
      <c r="A78" s="98">
        <v>67</v>
      </c>
      <c r="B78" s="94" t="s">
        <v>180</v>
      </c>
      <c r="C78" s="18">
        <v>7</v>
      </c>
      <c r="D78" s="18">
        <v>9</v>
      </c>
      <c r="E78" s="18">
        <v>5</v>
      </c>
      <c r="F78" s="18">
        <v>5</v>
      </c>
      <c r="G78" s="18"/>
      <c r="H78" s="18"/>
      <c r="I78" s="18">
        <v>4</v>
      </c>
      <c r="J78" s="18">
        <v>5</v>
      </c>
      <c r="K78" s="18"/>
      <c r="L78" s="18"/>
      <c r="M78" s="18"/>
      <c r="N78" s="18"/>
      <c r="O78" s="18">
        <v>4</v>
      </c>
      <c r="P78" s="18">
        <v>4</v>
      </c>
      <c r="Q78" s="18">
        <v>5</v>
      </c>
      <c r="R78" s="18"/>
      <c r="S78" s="18">
        <v>5</v>
      </c>
      <c r="T78" s="18"/>
      <c r="U78" s="18">
        <v>5</v>
      </c>
      <c r="V78" s="18">
        <v>5</v>
      </c>
      <c r="W78" s="18"/>
      <c r="X78" s="18">
        <v>5</v>
      </c>
      <c r="Y78" s="18">
        <v>5</v>
      </c>
      <c r="Z78" s="99"/>
    </row>
    <row r="79" spans="1:26" ht="15.75" customHeight="1">
      <c r="A79" s="98">
        <v>68</v>
      </c>
      <c r="B79" s="94" t="s">
        <v>181</v>
      </c>
      <c r="C79" s="18">
        <v>7</v>
      </c>
      <c r="D79" s="18">
        <v>9</v>
      </c>
      <c r="E79" s="18">
        <v>5</v>
      </c>
      <c r="F79" s="18">
        <v>5</v>
      </c>
      <c r="G79" s="18"/>
      <c r="H79" s="18"/>
      <c r="I79" s="18">
        <v>4</v>
      </c>
      <c r="J79" s="18">
        <v>3</v>
      </c>
      <c r="K79" s="18"/>
      <c r="L79" s="18">
        <v>5</v>
      </c>
      <c r="M79" s="18"/>
      <c r="N79" s="18"/>
      <c r="O79" s="18">
        <v>3</v>
      </c>
      <c r="P79" s="18">
        <v>4</v>
      </c>
      <c r="Q79" s="18">
        <v>5</v>
      </c>
      <c r="R79" s="18">
        <v>5</v>
      </c>
      <c r="S79" s="18"/>
      <c r="T79" s="18"/>
      <c r="U79" s="18">
        <v>5</v>
      </c>
      <c r="V79" s="18">
        <v>5</v>
      </c>
      <c r="W79" s="18"/>
      <c r="X79" s="18">
        <v>5</v>
      </c>
      <c r="Y79" s="18">
        <v>5</v>
      </c>
      <c r="Z79" s="99"/>
    </row>
    <row r="80" spans="1:26" ht="15.75" customHeight="1">
      <c r="A80" s="98">
        <v>69</v>
      </c>
      <c r="B80" s="94" t="s">
        <v>182</v>
      </c>
      <c r="C80" s="18">
        <v>9</v>
      </c>
      <c r="D80" s="18">
        <v>9.5</v>
      </c>
      <c r="E80" s="18">
        <v>5</v>
      </c>
      <c r="F80" s="18">
        <v>5</v>
      </c>
      <c r="G80" s="18"/>
      <c r="H80" s="18"/>
      <c r="I80" s="18">
        <v>2</v>
      </c>
      <c r="J80" s="18">
        <v>2</v>
      </c>
      <c r="K80" s="18"/>
      <c r="L80" s="18">
        <v>7</v>
      </c>
      <c r="M80" s="18"/>
      <c r="N80" s="18"/>
      <c r="O80" s="18">
        <v>5</v>
      </c>
      <c r="P80" s="18">
        <v>5</v>
      </c>
      <c r="Q80" s="18"/>
      <c r="R80" s="18"/>
      <c r="S80" s="18">
        <v>5</v>
      </c>
      <c r="T80" s="18">
        <v>5</v>
      </c>
      <c r="U80" s="18">
        <v>5</v>
      </c>
      <c r="V80" s="18">
        <v>5</v>
      </c>
      <c r="W80" s="18"/>
      <c r="X80" s="18"/>
      <c r="Y80" s="18"/>
      <c r="Z80" s="99">
        <v>10</v>
      </c>
    </row>
    <row r="81" spans="1:26" ht="15.75" customHeight="1">
      <c r="A81" s="98">
        <v>70</v>
      </c>
      <c r="B81" s="94" t="s">
        <v>183</v>
      </c>
      <c r="C81" s="18">
        <v>8</v>
      </c>
      <c r="D81" s="18">
        <v>10</v>
      </c>
      <c r="E81" s="18">
        <v>5</v>
      </c>
      <c r="F81" s="18">
        <v>5</v>
      </c>
      <c r="G81" s="18">
        <v>4</v>
      </c>
      <c r="H81" s="18">
        <v>4</v>
      </c>
      <c r="I81" s="18"/>
      <c r="J81" s="18"/>
      <c r="K81" s="18"/>
      <c r="L81" s="18">
        <v>7</v>
      </c>
      <c r="M81" s="18"/>
      <c r="N81" s="18"/>
      <c r="O81" s="18">
        <v>4</v>
      </c>
      <c r="P81" s="18">
        <v>4</v>
      </c>
      <c r="Q81" s="18">
        <v>5</v>
      </c>
      <c r="R81" s="18">
        <v>5</v>
      </c>
      <c r="S81" s="18"/>
      <c r="T81" s="18"/>
      <c r="U81" s="18"/>
      <c r="V81" s="18"/>
      <c r="W81" s="18">
        <v>10</v>
      </c>
      <c r="X81" s="18">
        <v>5</v>
      </c>
      <c r="Y81" s="18">
        <v>5</v>
      </c>
      <c r="Z81" s="99"/>
    </row>
    <row r="82" spans="1:26" ht="15.75" customHeight="1">
      <c r="A82" s="98">
        <v>71</v>
      </c>
      <c r="B82" s="94" t="s">
        <v>184</v>
      </c>
      <c r="C82" s="18">
        <v>8</v>
      </c>
      <c r="D82" s="18">
        <v>9</v>
      </c>
      <c r="E82" s="18">
        <v>5</v>
      </c>
      <c r="F82" s="18">
        <v>5</v>
      </c>
      <c r="G82" s="18">
        <v>5</v>
      </c>
      <c r="H82" s="18">
        <v>5</v>
      </c>
      <c r="I82" s="18"/>
      <c r="J82" s="18"/>
      <c r="K82" s="18">
        <v>8</v>
      </c>
      <c r="L82" s="18"/>
      <c r="M82" s="18"/>
      <c r="N82" s="18"/>
      <c r="O82" s="18">
        <v>5</v>
      </c>
      <c r="P82" s="18">
        <v>5</v>
      </c>
      <c r="Q82" s="18">
        <v>5</v>
      </c>
      <c r="R82" s="18">
        <v>5</v>
      </c>
      <c r="S82" s="18"/>
      <c r="T82" s="18"/>
      <c r="U82" s="18">
        <v>5</v>
      </c>
      <c r="V82" s="18">
        <v>5</v>
      </c>
      <c r="W82" s="18"/>
      <c r="X82" s="18"/>
      <c r="Y82" s="18"/>
      <c r="Z82" s="99">
        <v>9</v>
      </c>
    </row>
    <row r="83" spans="1:26" ht="15.75" customHeight="1">
      <c r="A83" s="98">
        <v>72</v>
      </c>
      <c r="B83" s="94" t="s">
        <v>185</v>
      </c>
      <c r="C83" s="18">
        <v>9</v>
      </c>
      <c r="D83" s="18">
        <v>10</v>
      </c>
      <c r="E83" s="18">
        <v>5</v>
      </c>
      <c r="F83" s="18">
        <v>5</v>
      </c>
      <c r="G83" s="18">
        <v>5</v>
      </c>
      <c r="H83" s="18">
        <v>4</v>
      </c>
      <c r="I83" s="18"/>
      <c r="J83" s="18"/>
      <c r="K83" s="18"/>
      <c r="L83" s="18">
        <v>8</v>
      </c>
      <c r="M83" s="18">
        <v>5</v>
      </c>
      <c r="N83" s="18">
        <v>4</v>
      </c>
      <c r="O83" s="18"/>
      <c r="P83" s="18"/>
      <c r="Q83" s="18">
        <v>5</v>
      </c>
      <c r="R83" s="18">
        <v>5</v>
      </c>
      <c r="S83" s="18"/>
      <c r="T83" s="18"/>
      <c r="U83" s="18">
        <v>5</v>
      </c>
      <c r="V83" s="18">
        <v>5</v>
      </c>
      <c r="W83" s="18"/>
      <c r="X83" s="18">
        <v>5</v>
      </c>
      <c r="Y83" s="18"/>
      <c r="Z83" s="99"/>
    </row>
    <row r="84" spans="1:26" ht="15.75" customHeight="1">
      <c r="A84" s="98">
        <v>73</v>
      </c>
      <c r="B84" s="94" t="s">
        <v>186</v>
      </c>
      <c r="C84" s="18">
        <v>8</v>
      </c>
      <c r="D84" s="18">
        <v>10</v>
      </c>
      <c r="E84" s="18">
        <v>5</v>
      </c>
      <c r="F84" s="18">
        <v>5</v>
      </c>
      <c r="G84" s="18">
        <v>5</v>
      </c>
      <c r="H84" s="18">
        <v>5</v>
      </c>
      <c r="I84" s="18"/>
      <c r="J84" s="18"/>
      <c r="K84" s="18"/>
      <c r="L84" s="18">
        <v>8</v>
      </c>
      <c r="M84" s="18"/>
      <c r="N84" s="18"/>
      <c r="O84" s="18">
        <v>5</v>
      </c>
      <c r="P84" s="18">
        <v>5</v>
      </c>
      <c r="Q84" s="18">
        <v>5</v>
      </c>
      <c r="R84" s="18">
        <v>5</v>
      </c>
      <c r="S84" s="18"/>
      <c r="T84" s="18"/>
      <c r="U84" s="18">
        <v>2</v>
      </c>
      <c r="V84" s="18">
        <v>5</v>
      </c>
      <c r="W84" s="18"/>
      <c r="X84" s="18">
        <v>5</v>
      </c>
      <c r="Y84" s="18">
        <v>5</v>
      </c>
      <c r="Z84" s="99"/>
    </row>
    <row r="85" spans="1:26" ht="15.75" customHeight="1">
      <c r="A85" s="98">
        <v>74</v>
      </c>
      <c r="B85" s="94" t="s">
        <v>187</v>
      </c>
      <c r="C85" s="18">
        <v>8</v>
      </c>
      <c r="D85" s="18">
        <v>10</v>
      </c>
      <c r="E85" s="18">
        <v>5</v>
      </c>
      <c r="F85" s="18">
        <v>5</v>
      </c>
      <c r="G85" s="18">
        <v>5</v>
      </c>
      <c r="H85" s="18">
        <v>5</v>
      </c>
      <c r="I85" s="18"/>
      <c r="J85" s="18"/>
      <c r="K85" s="18"/>
      <c r="L85" s="18">
        <v>10</v>
      </c>
      <c r="M85" s="18"/>
      <c r="N85" s="18"/>
      <c r="O85" s="18">
        <v>5</v>
      </c>
      <c r="P85" s="18">
        <v>4</v>
      </c>
      <c r="Q85" s="18">
        <v>5</v>
      </c>
      <c r="R85" s="18">
        <v>5</v>
      </c>
      <c r="S85" s="18"/>
      <c r="T85" s="18"/>
      <c r="U85" s="18">
        <v>5</v>
      </c>
      <c r="V85" s="18">
        <v>5</v>
      </c>
      <c r="W85" s="18"/>
      <c r="X85" s="18">
        <v>5</v>
      </c>
      <c r="Y85" s="18">
        <v>5</v>
      </c>
      <c r="Z85" s="99"/>
    </row>
    <row r="86" spans="1:26" ht="15.75" customHeight="1">
      <c r="A86" s="98">
        <v>75</v>
      </c>
      <c r="B86" s="94" t="s">
        <v>188</v>
      </c>
      <c r="C86" s="18">
        <v>8</v>
      </c>
      <c r="D86" s="18">
        <v>10</v>
      </c>
      <c r="E86" s="18">
        <v>5</v>
      </c>
      <c r="F86" s="18">
        <v>5</v>
      </c>
      <c r="G86" s="18">
        <v>3</v>
      </c>
      <c r="H86" s="18">
        <v>4</v>
      </c>
      <c r="I86" s="18"/>
      <c r="J86" s="18"/>
      <c r="K86" s="18">
        <v>2</v>
      </c>
      <c r="L86" s="18">
        <v>3</v>
      </c>
      <c r="M86" s="18"/>
      <c r="N86" s="18"/>
      <c r="O86" s="18">
        <v>2</v>
      </c>
      <c r="P86" s="18">
        <v>2</v>
      </c>
      <c r="Q86" s="18">
        <v>5</v>
      </c>
      <c r="R86" s="18">
        <v>5</v>
      </c>
      <c r="S86" s="18"/>
      <c r="T86" s="18"/>
      <c r="U86" s="18">
        <v>5</v>
      </c>
      <c r="V86" s="18">
        <v>5</v>
      </c>
      <c r="W86" s="18"/>
      <c r="X86" s="18">
        <v>5</v>
      </c>
      <c r="Y86" s="18">
        <v>5</v>
      </c>
      <c r="Z86" s="99"/>
    </row>
    <row r="87" spans="1:26" ht="15.75" customHeight="1">
      <c r="A87" s="98">
        <v>76</v>
      </c>
      <c r="B87" s="94" t="s">
        <v>189</v>
      </c>
      <c r="C87" s="18">
        <v>9</v>
      </c>
      <c r="D87" s="18">
        <v>10</v>
      </c>
      <c r="E87" s="18">
        <v>5</v>
      </c>
      <c r="F87" s="18">
        <v>5</v>
      </c>
      <c r="G87" s="18">
        <v>5</v>
      </c>
      <c r="H87" s="18">
        <v>5</v>
      </c>
      <c r="I87" s="18"/>
      <c r="J87" s="18"/>
      <c r="K87" s="18"/>
      <c r="L87" s="18">
        <v>8</v>
      </c>
      <c r="M87" s="18"/>
      <c r="N87" s="18"/>
      <c r="O87" s="18">
        <v>5</v>
      </c>
      <c r="P87" s="18">
        <v>5</v>
      </c>
      <c r="Q87" s="18">
        <v>5</v>
      </c>
      <c r="R87" s="18">
        <v>5</v>
      </c>
      <c r="S87" s="18"/>
      <c r="T87" s="18"/>
      <c r="U87" s="18"/>
      <c r="V87" s="18"/>
      <c r="W87" s="18">
        <v>10</v>
      </c>
      <c r="X87" s="18">
        <v>5</v>
      </c>
      <c r="Y87" s="18">
        <v>5</v>
      </c>
      <c r="Z87" s="99"/>
    </row>
    <row r="88" spans="1:26" ht="15.75" customHeight="1">
      <c r="A88" s="98">
        <v>77</v>
      </c>
      <c r="B88" s="94" t="s">
        <v>162</v>
      </c>
      <c r="C88" s="18">
        <v>10</v>
      </c>
      <c r="D88" s="18">
        <v>10</v>
      </c>
      <c r="E88" s="18">
        <v>5</v>
      </c>
      <c r="F88" s="18">
        <v>5</v>
      </c>
      <c r="G88" s="18">
        <v>4</v>
      </c>
      <c r="H88" s="18">
        <v>4</v>
      </c>
      <c r="I88" s="18"/>
      <c r="J88" s="18"/>
      <c r="K88" s="18"/>
      <c r="L88" s="18">
        <v>8</v>
      </c>
      <c r="M88" s="18"/>
      <c r="N88" s="18"/>
      <c r="O88" s="18">
        <v>4</v>
      </c>
      <c r="P88" s="18">
        <v>2</v>
      </c>
      <c r="Q88" s="18">
        <v>5</v>
      </c>
      <c r="R88" s="18">
        <v>5</v>
      </c>
      <c r="S88" s="18"/>
      <c r="T88" s="18"/>
      <c r="U88" s="18"/>
      <c r="V88" s="18"/>
      <c r="W88" s="18">
        <v>8</v>
      </c>
      <c r="X88" s="18"/>
      <c r="Y88" s="18"/>
      <c r="Z88" s="99"/>
    </row>
    <row r="89" spans="1:26" ht="15.75" customHeight="1">
      <c r="A89" s="98">
        <v>78</v>
      </c>
      <c r="B89" s="94" t="s">
        <v>163</v>
      </c>
      <c r="C89" s="18">
        <v>9</v>
      </c>
      <c r="D89" s="18">
        <v>10</v>
      </c>
      <c r="E89" s="18">
        <v>5</v>
      </c>
      <c r="F89" s="18">
        <v>5</v>
      </c>
      <c r="G89" s="18">
        <v>4</v>
      </c>
      <c r="H89" s="18">
        <v>4</v>
      </c>
      <c r="I89" s="18"/>
      <c r="J89" s="18"/>
      <c r="K89" s="18">
        <v>8</v>
      </c>
      <c r="L89" s="18"/>
      <c r="M89" s="18"/>
      <c r="N89" s="18"/>
      <c r="O89" s="18">
        <v>3</v>
      </c>
      <c r="P89" s="18">
        <v>4</v>
      </c>
      <c r="Q89" s="18">
        <v>5</v>
      </c>
      <c r="R89" s="18">
        <v>5</v>
      </c>
      <c r="S89" s="18"/>
      <c r="T89" s="18"/>
      <c r="U89" s="18"/>
      <c r="V89" s="18"/>
      <c r="W89" s="18">
        <v>10</v>
      </c>
      <c r="X89" s="18"/>
      <c r="Y89" s="18"/>
      <c r="Z89" s="99">
        <v>10</v>
      </c>
    </row>
    <row r="90" spans="1:26" ht="15.75" customHeight="1">
      <c r="A90" s="98">
        <v>79</v>
      </c>
      <c r="B90" s="94" t="s">
        <v>164</v>
      </c>
      <c r="C90" s="18">
        <v>10</v>
      </c>
      <c r="D90" s="18">
        <v>10</v>
      </c>
      <c r="E90" s="18">
        <v>5</v>
      </c>
      <c r="F90" s="18">
        <v>5</v>
      </c>
      <c r="G90" s="18">
        <v>4</v>
      </c>
      <c r="H90" s="18">
        <v>4</v>
      </c>
      <c r="I90" s="18"/>
      <c r="J90" s="18"/>
      <c r="K90" s="18">
        <v>8</v>
      </c>
      <c r="L90" s="18"/>
      <c r="M90" s="18"/>
      <c r="N90" s="18"/>
      <c r="O90" s="18">
        <v>4</v>
      </c>
      <c r="P90" s="18">
        <v>4</v>
      </c>
      <c r="Q90" s="18">
        <v>5</v>
      </c>
      <c r="R90" s="18">
        <v>5</v>
      </c>
      <c r="S90" s="18"/>
      <c r="T90" s="18"/>
      <c r="U90" s="18">
        <v>5</v>
      </c>
      <c r="V90" s="18">
        <v>5</v>
      </c>
      <c r="W90" s="18"/>
      <c r="X90" s="18">
        <v>5</v>
      </c>
      <c r="Y90" s="18">
        <v>5</v>
      </c>
      <c r="Z90" s="99"/>
    </row>
    <row r="91" spans="1:26" ht="15.75" customHeight="1">
      <c r="A91" s="98">
        <v>80</v>
      </c>
      <c r="B91" s="94" t="s">
        <v>190</v>
      </c>
      <c r="C91" s="18">
        <v>10</v>
      </c>
      <c r="D91" s="18">
        <v>10</v>
      </c>
      <c r="E91" s="18">
        <v>5</v>
      </c>
      <c r="F91" s="18">
        <v>5</v>
      </c>
      <c r="G91" s="18">
        <v>5</v>
      </c>
      <c r="H91" s="18">
        <v>4</v>
      </c>
      <c r="I91" s="18"/>
      <c r="J91" s="18"/>
      <c r="K91" s="18">
        <v>6</v>
      </c>
      <c r="L91" s="18"/>
      <c r="M91" s="18"/>
      <c r="N91" s="18"/>
      <c r="O91" s="18">
        <v>5</v>
      </c>
      <c r="P91" s="18">
        <v>4</v>
      </c>
      <c r="Q91" s="18">
        <v>5</v>
      </c>
      <c r="R91" s="18">
        <v>5</v>
      </c>
      <c r="S91" s="18"/>
      <c r="T91" s="18"/>
      <c r="U91" s="18">
        <v>5</v>
      </c>
      <c r="V91" s="18">
        <v>5</v>
      </c>
      <c r="W91" s="18"/>
      <c r="X91" s="18"/>
      <c r="Y91" s="18"/>
      <c r="Z91" s="99">
        <v>10</v>
      </c>
    </row>
    <row r="92" spans="1:26" ht="15.75" customHeight="1">
      <c r="A92" s="98">
        <v>81</v>
      </c>
      <c r="B92" s="94" t="s">
        <v>191</v>
      </c>
      <c r="C92" s="18">
        <v>10</v>
      </c>
      <c r="D92" s="18">
        <v>10</v>
      </c>
      <c r="E92" s="18">
        <v>5</v>
      </c>
      <c r="F92" s="18">
        <v>5</v>
      </c>
      <c r="G92" s="18">
        <v>3</v>
      </c>
      <c r="H92" s="18">
        <v>4</v>
      </c>
      <c r="I92" s="18"/>
      <c r="J92" s="18"/>
      <c r="K92" s="18">
        <v>10</v>
      </c>
      <c r="L92" s="18"/>
      <c r="M92" s="18"/>
      <c r="N92" s="18"/>
      <c r="O92" s="18">
        <v>3</v>
      </c>
      <c r="P92" s="18">
        <v>4</v>
      </c>
      <c r="Q92" s="18">
        <v>5</v>
      </c>
      <c r="R92" s="18">
        <v>5</v>
      </c>
      <c r="S92" s="18"/>
      <c r="T92" s="18"/>
      <c r="U92" s="18"/>
      <c r="V92" s="18"/>
      <c r="W92" s="18">
        <v>8</v>
      </c>
      <c r="X92" s="18">
        <v>5</v>
      </c>
      <c r="Y92" s="18">
        <v>5</v>
      </c>
      <c r="Z92" s="99"/>
    </row>
    <row r="93" spans="1:26" ht="15.75" customHeight="1">
      <c r="A93" s="98">
        <v>82</v>
      </c>
      <c r="B93" s="94" t="s">
        <v>192</v>
      </c>
      <c r="C93" s="18">
        <v>9</v>
      </c>
      <c r="D93" s="18">
        <v>10</v>
      </c>
      <c r="E93" s="18">
        <v>5</v>
      </c>
      <c r="F93" s="18">
        <v>5</v>
      </c>
      <c r="G93" s="18">
        <v>5</v>
      </c>
      <c r="H93" s="18">
        <v>4</v>
      </c>
      <c r="I93" s="18"/>
      <c r="J93" s="18"/>
      <c r="K93" s="18">
        <v>8</v>
      </c>
      <c r="L93" s="18"/>
      <c r="M93" s="18">
        <v>3</v>
      </c>
      <c r="N93" s="18">
        <v>3</v>
      </c>
      <c r="O93" s="18"/>
      <c r="P93" s="18"/>
      <c r="Q93" s="18">
        <v>5</v>
      </c>
      <c r="R93" s="18">
        <v>5</v>
      </c>
      <c r="S93" s="18"/>
      <c r="T93" s="18"/>
      <c r="U93" s="18">
        <v>5</v>
      </c>
      <c r="V93" s="18">
        <v>5</v>
      </c>
      <c r="W93" s="18"/>
      <c r="X93" s="18">
        <v>5</v>
      </c>
      <c r="Y93" s="18">
        <v>5</v>
      </c>
      <c r="Z93" s="99"/>
    </row>
    <row r="94" spans="1:26" ht="15.75" customHeight="1">
      <c r="A94" s="98">
        <v>83</v>
      </c>
      <c r="B94" s="94" t="s">
        <v>193</v>
      </c>
      <c r="C94" s="18">
        <v>9</v>
      </c>
      <c r="D94" s="18">
        <v>10</v>
      </c>
      <c r="E94" s="18">
        <v>5</v>
      </c>
      <c r="F94" s="18">
        <v>5</v>
      </c>
      <c r="G94" s="18">
        <v>4</v>
      </c>
      <c r="H94" s="18"/>
      <c r="I94" s="18"/>
      <c r="J94" s="18">
        <v>8</v>
      </c>
      <c r="K94" s="18">
        <v>5</v>
      </c>
      <c r="L94" s="18"/>
      <c r="M94" s="18"/>
      <c r="N94" s="18">
        <v>4</v>
      </c>
      <c r="O94" s="18">
        <v>4</v>
      </c>
      <c r="P94" s="18"/>
      <c r="Q94" s="18">
        <v>5</v>
      </c>
      <c r="R94" s="18">
        <v>5</v>
      </c>
      <c r="S94" s="18"/>
      <c r="T94" s="18"/>
      <c r="U94" s="18">
        <v>5</v>
      </c>
      <c r="V94" s="18">
        <v>5</v>
      </c>
      <c r="W94" s="18"/>
      <c r="X94" s="18">
        <v>5</v>
      </c>
      <c r="Y94" s="18">
        <v>5</v>
      </c>
      <c r="Z94" s="99"/>
    </row>
    <row r="95" spans="1:26" ht="15" customHeight="1" thickBot="1">
      <c r="A95" s="100">
        <v>84</v>
      </c>
      <c r="B95" s="101" t="s">
        <v>194</v>
      </c>
      <c r="C95" s="102">
        <v>10</v>
      </c>
      <c r="D95" s="102">
        <v>10</v>
      </c>
      <c r="E95" s="102">
        <v>5</v>
      </c>
      <c r="F95" s="102">
        <v>5</v>
      </c>
      <c r="G95" s="102"/>
      <c r="H95" s="103"/>
      <c r="I95" s="103">
        <v>5</v>
      </c>
      <c r="J95" s="103">
        <v>4</v>
      </c>
      <c r="K95" s="104">
        <v>10</v>
      </c>
      <c r="L95" s="103"/>
      <c r="M95" s="103"/>
      <c r="N95" s="103">
        <v>5</v>
      </c>
      <c r="O95" s="104">
        <v>5</v>
      </c>
      <c r="P95" s="103"/>
      <c r="Q95" s="102">
        <v>5</v>
      </c>
      <c r="R95" s="102">
        <v>5</v>
      </c>
      <c r="S95" s="102"/>
      <c r="T95" s="102"/>
      <c r="U95" s="102">
        <v>5</v>
      </c>
      <c r="V95" s="102">
        <v>5</v>
      </c>
      <c r="W95" s="102"/>
      <c r="X95" s="102">
        <v>5</v>
      </c>
      <c r="Y95" s="102">
        <v>5</v>
      </c>
      <c r="Z95" s="105"/>
    </row>
    <row r="96" spans="1:26" ht="15" customHeight="1" thickBot="1">
      <c r="A96" s="91"/>
      <c r="B96" s="91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3"/>
      <c r="R96" s="93"/>
      <c r="S96" s="93"/>
      <c r="T96" s="93"/>
      <c r="U96" s="93"/>
      <c r="V96" s="93"/>
      <c r="W96" s="93"/>
      <c r="X96" s="93"/>
      <c r="Y96" s="93"/>
      <c r="Z96" s="93"/>
    </row>
    <row r="97" spans="1:26" ht="33.75" customHeight="1" thickBot="1">
      <c r="A97" s="7"/>
      <c r="B97" s="8" t="s">
        <v>73</v>
      </c>
      <c r="C97" s="9">
        <f t="shared" ref="C97:Z97" si="0">AVERAGE(C12:C95)</f>
        <v>8.7142857142857135</v>
      </c>
      <c r="D97" s="9">
        <f t="shared" si="0"/>
        <v>9.375</v>
      </c>
      <c r="E97" s="9">
        <f t="shared" si="0"/>
        <v>5</v>
      </c>
      <c r="F97" s="9">
        <f t="shared" si="0"/>
        <v>5</v>
      </c>
      <c r="G97" s="9">
        <f t="shared" si="0"/>
        <v>4.6363636363636367</v>
      </c>
      <c r="H97" s="9">
        <f t="shared" si="0"/>
        <v>4.6233766233766236</v>
      </c>
      <c r="I97" s="9">
        <f t="shared" si="0"/>
        <v>4.166666666666667</v>
      </c>
      <c r="J97" s="9">
        <f t="shared" si="0"/>
        <v>4.5714285714285712</v>
      </c>
      <c r="K97" s="9">
        <f t="shared" si="0"/>
        <v>7.71875</v>
      </c>
      <c r="L97" s="9">
        <f t="shared" si="0"/>
        <v>7.9230769230769234</v>
      </c>
      <c r="M97" s="9">
        <f t="shared" si="0"/>
        <v>4.0263157894736841</v>
      </c>
      <c r="N97" s="9">
        <f t="shared" si="0"/>
        <v>3.9473684210526314</v>
      </c>
      <c r="O97" s="9">
        <f t="shared" si="0"/>
        <v>4.4384615384615387</v>
      </c>
      <c r="P97" s="9">
        <f t="shared" si="0"/>
        <v>4.1015625</v>
      </c>
      <c r="Q97" s="9">
        <f t="shared" si="0"/>
        <v>4.9400000000000004</v>
      </c>
      <c r="R97" s="9">
        <f t="shared" si="0"/>
        <v>4.8698630136986303</v>
      </c>
      <c r="S97" s="9">
        <f t="shared" si="0"/>
        <v>4.7777777777777777</v>
      </c>
      <c r="T97" s="9">
        <f t="shared" si="0"/>
        <v>4.5</v>
      </c>
      <c r="U97" s="9">
        <f t="shared" si="0"/>
        <v>4.6884057971014492</v>
      </c>
      <c r="V97" s="9">
        <f t="shared" si="0"/>
        <v>4.9428571428571431</v>
      </c>
      <c r="W97" s="9">
        <f t="shared" si="0"/>
        <v>8.8461538461538467</v>
      </c>
      <c r="X97" s="9">
        <f t="shared" si="0"/>
        <v>4.6923076923076925</v>
      </c>
      <c r="Y97" s="9">
        <f t="shared" si="0"/>
        <v>4.8181818181818183</v>
      </c>
      <c r="Z97" s="9">
        <f t="shared" si="0"/>
        <v>9.5</v>
      </c>
    </row>
    <row r="98" spans="1:26" s="75" customFormat="1" ht="62.25" customHeight="1" thickBot="1">
      <c r="A98" s="87"/>
      <c r="B98" s="88" t="s">
        <v>74</v>
      </c>
      <c r="C98" s="76">
        <f t="shared" ref="C98:Z98" si="1">COUNTIF(C12:C95,"&gt;=" &amp;C97)</f>
        <v>53</v>
      </c>
      <c r="D98" s="76">
        <f t="shared" si="1"/>
        <v>55</v>
      </c>
      <c r="E98" s="76">
        <f t="shared" si="1"/>
        <v>84</v>
      </c>
      <c r="F98" s="76">
        <f t="shared" si="1"/>
        <v>84</v>
      </c>
      <c r="G98" s="76">
        <f t="shared" si="1"/>
        <v>56</v>
      </c>
      <c r="H98" s="76">
        <f>COUNTIF(H12:H95,"&gt;=" &amp;H97)</f>
        <v>53</v>
      </c>
      <c r="I98" s="76">
        <f t="shared" si="1"/>
        <v>3</v>
      </c>
      <c r="J98" s="76">
        <f t="shared" si="1"/>
        <v>4</v>
      </c>
      <c r="K98" s="76">
        <f t="shared" si="1"/>
        <v>31</v>
      </c>
      <c r="L98" s="76">
        <f t="shared" si="1"/>
        <v>28</v>
      </c>
      <c r="M98" s="76">
        <f t="shared" si="1"/>
        <v>10</v>
      </c>
      <c r="N98" s="76">
        <f t="shared" si="1"/>
        <v>14</v>
      </c>
      <c r="O98" s="76">
        <f t="shared" si="1"/>
        <v>46</v>
      </c>
      <c r="P98" s="76">
        <f t="shared" si="1"/>
        <v>36</v>
      </c>
      <c r="Q98" s="76">
        <f t="shared" si="1"/>
        <v>68</v>
      </c>
      <c r="R98" s="76">
        <f t="shared" si="1"/>
        <v>62</v>
      </c>
      <c r="S98" s="76">
        <f t="shared" si="1"/>
        <v>8</v>
      </c>
      <c r="T98" s="76">
        <f t="shared" si="1"/>
        <v>6</v>
      </c>
      <c r="U98" s="76">
        <f t="shared" si="1"/>
        <v>52</v>
      </c>
      <c r="V98" s="76">
        <f t="shared" si="1"/>
        <v>61</v>
      </c>
      <c r="W98" s="76">
        <f t="shared" si="1"/>
        <v>9</v>
      </c>
      <c r="X98" s="76">
        <f t="shared" si="1"/>
        <v>51</v>
      </c>
      <c r="Y98" s="76">
        <f t="shared" si="1"/>
        <v>55</v>
      </c>
      <c r="Z98" s="76">
        <f t="shared" si="1"/>
        <v>8</v>
      </c>
    </row>
    <row r="99" spans="1:26" s="75" customFormat="1" ht="13.5" thickBot="1">
      <c r="A99" s="81"/>
      <c r="B99" s="79" t="s">
        <v>84</v>
      </c>
      <c r="C99" s="82">
        <f>C98/C100*100</f>
        <v>63.095238095238095</v>
      </c>
      <c r="D99" s="82">
        <f t="shared" ref="D99:P99" si="2">D98/D100*100</f>
        <v>65.476190476190482</v>
      </c>
      <c r="E99" s="82">
        <f>E98/E100*100</f>
        <v>100</v>
      </c>
      <c r="F99" s="82">
        <f t="shared" si="2"/>
        <v>100</v>
      </c>
      <c r="G99" s="82">
        <f t="shared" si="2"/>
        <v>72.727272727272734</v>
      </c>
      <c r="H99" s="82">
        <f t="shared" si="2"/>
        <v>68.831168831168839</v>
      </c>
      <c r="I99" s="82">
        <f t="shared" si="2"/>
        <v>50</v>
      </c>
      <c r="J99" s="82">
        <f t="shared" si="2"/>
        <v>57.142857142857139</v>
      </c>
      <c r="K99" s="82">
        <f t="shared" si="2"/>
        <v>64.583333333333343</v>
      </c>
      <c r="L99" s="82">
        <f t="shared" si="2"/>
        <v>71.794871794871796</v>
      </c>
      <c r="M99" s="82">
        <f t="shared" si="2"/>
        <v>52.631578947368418</v>
      </c>
      <c r="N99" s="82">
        <f t="shared" si="2"/>
        <v>73.68421052631578</v>
      </c>
      <c r="O99" s="82">
        <f t="shared" si="2"/>
        <v>70.769230769230774</v>
      </c>
      <c r="P99" s="82">
        <f t="shared" si="2"/>
        <v>56.25</v>
      </c>
      <c r="Q99" s="83">
        <f t="shared" ref="Q99:Z99" si="3">Q98/Q100*100</f>
        <v>90.666666666666657</v>
      </c>
      <c r="R99" s="83">
        <f t="shared" si="3"/>
        <v>84.93150684931507</v>
      </c>
      <c r="S99" s="83">
        <f t="shared" si="3"/>
        <v>88.888888888888886</v>
      </c>
      <c r="T99" s="83">
        <f t="shared" si="3"/>
        <v>75</v>
      </c>
      <c r="U99" s="83">
        <f t="shared" si="3"/>
        <v>75.362318840579718</v>
      </c>
      <c r="V99" s="83">
        <f t="shared" si="3"/>
        <v>87.142857142857139</v>
      </c>
      <c r="W99" s="83">
        <f t="shared" si="3"/>
        <v>69.230769230769226</v>
      </c>
      <c r="X99" s="83">
        <f t="shared" si="3"/>
        <v>78.461538461538467</v>
      </c>
      <c r="Y99" s="83">
        <f t="shared" si="3"/>
        <v>83.333333333333343</v>
      </c>
      <c r="Z99" s="83">
        <f t="shared" si="3"/>
        <v>57.142857142857139</v>
      </c>
    </row>
    <row r="100" spans="1:26" s="75" customFormat="1" ht="25.5" customHeight="1" thickBot="1">
      <c r="A100" s="84"/>
      <c r="B100" s="80" t="s">
        <v>85</v>
      </c>
      <c r="C100" s="85">
        <f t="shared" ref="C100:Z100" si="4">COUNTIF(C12:C95,"&gt;=0")</f>
        <v>84</v>
      </c>
      <c r="D100" s="85">
        <f t="shared" si="4"/>
        <v>84</v>
      </c>
      <c r="E100" s="85">
        <f t="shared" si="4"/>
        <v>84</v>
      </c>
      <c r="F100" s="85">
        <f t="shared" si="4"/>
        <v>84</v>
      </c>
      <c r="G100" s="85">
        <f t="shared" si="4"/>
        <v>77</v>
      </c>
      <c r="H100" s="85">
        <f t="shared" si="4"/>
        <v>77</v>
      </c>
      <c r="I100" s="85">
        <f t="shared" si="4"/>
        <v>6</v>
      </c>
      <c r="J100" s="85">
        <f t="shared" si="4"/>
        <v>7</v>
      </c>
      <c r="K100" s="85">
        <f t="shared" si="4"/>
        <v>48</v>
      </c>
      <c r="L100" s="85">
        <f t="shared" si="4"/>
        <v>39</v>
      </c>
      <c r="M100" s="85">
        <f t="shared" si="4"/>
        <v>19</v>
      </c>
      <c r="N100" s="85">
        <f t="shared" si="4"/>
        <v>19</v>
      </c>
      <c r="O100" s="85">
        <f t="shared" si="4"/>
        <v>65</v>
      </c>
      <c r="P100" s="85">
        <f t="shared" si="4"/>
        <v>64</v>
      </c>
      <c r="Q100" s="85">
        <f t="shared" si="4"/>
        <v>75</v>
      </c>
      <c r="R100" s="85">
        <f t="shared" si="4"/>
        <v>73</v>
      </c>
      <c r="S100" s="85">
        <f t="shared" si="4"/>
        <v>9</v>
      </c>
      <c r="T100" s="85">
        <f t="shared" si="4"/>
        <v>8</v>
      </c>
      <c r="U100" s="85">
        <f t="shared" si="4"/>
        <v>69</v>
      </c>
      <c r="V100" s="85">
        <f t="shared" si="4"/>
        <v>70</v>
      </c>
      <c r="W100" s="85">
        <f t="shared" si="4"/>
        <v>13</v>
      </c>
      <c r="X100" s="85">
        <f t="shared" si="4"/>
        <v>65</v>
      </c>
      <c r="Y100" s="85">
        <f t="shared" si="4"/>
        <v>66</v>
      </c>
      <c r="Z100" s="85">
        <f t="shared" si="4"/>
        <v>14</v>
      </c>
    </row>
    <row r="101" spans="1:26" s="75" customFormat="1" ht="26.25" thickBot="1">
      <c r="A101" s="77"/>
      <c r="B101" s="86"/>
      <c r="C101" s="109" t="s">
        <v>6</v>
      </c>
      <c r="D101" s="109" t="s">
        <v>6</v>
      </c>
      <c r="E101" s="110" t="s">
        <v>222</v>
      </c>
      <c r="F101" s="110" t="s">
        <v>221</v>
      </c>
      <c r="G101" s="328" t="s">
        <v>7</v>
      </c>
      <c r="H101" s="329"/>
      <c r="I101" s="329"/>
      <c r="J101" s="329"/>
      <c r="K101" s="329"/>
      <c r="L101" s="329"/>
      <c r="M101" s="329"/>
      <c r="N101" s="329"/>
      <c r="O101" s="329"/>
      <c r="P101" s="330"/>
      <c r="Q101" s="331" t="s">
        <v>7</v>
      </c>
      <c r="R101" s="329"/>
      <c r="S101" s="329"/>
      <c r="T101" s="330"/>
      <c r="U101" s="331" t="s">
        <v>9</v>
      </c>
      <c r="V101" s="329"/>
      <c r="W101" s="330"/>
      <c r="X101" s="331" t="s">
        <v>8</v>
      </c>
      <c r="Y101" s="329"/>
      <c r="Z101" s="332"/>
    </row>
    <row r="102" spans="1:26" ht="16.5" thickBot="1">
      <c r="A102" s="6"/>
      <c r="B102" s="107"/>
      <c r="C102" s="113"/>
      <c r="D102" s="114"/>
      <c r="E102" s="114"/>
      <c r="F102" s="115"/>
      <c r="G102" s="108" t="s">
        <v>92</v>
      </c>
      <c r="H102" s="78" t="s">
        <v>93</v>
      </c>
      <c r="I102" s="78" t="s">
        <v>94</v>
      </c>
      <c r="J102" s="78" t="s">
        <v>161</v>
      </c>
      <c r="K102" s="78" t="s">
        <v>95</v>
      </c>
      <c r="L102" s="78" t="s">
        <v>97</v>
      </c>
      <c r="M102" s="78" t="s">
        <v>98</v>
      </c>
      <c r="N102" s="78" t="s">
        <v>99</v>
      </c>
      <c r="O102" s="78" t="s">
        <v>100</v>
      </c>
      <c r="P102" s="78" t="s">
        <v>101</v>
      </c>
      <c r="Q102" s="78" t="s">
        <v>92</v>
      </c>
      <c r="R102" s="78" t="s">
        <v>93</v>
      </c>
      <c r="S102" s="78" t="s">
        <v>94</v>
      </c>
      <c r="T102" s="78" t="s">
        <v>161</v>
      </c>
      <c r="U102" s="78" t="s">
        <v>95</v>
      </c>
      <c r="V102" s="78" t="s">
        <v>96</v>
      </c>
      <c r="W102" s="78" t="s">
        <v>97</v>
      </c>
      <c r="X102" s="78" t="s">
        <v>98</v>
      </c>
      <c r="Y102" s="78" t="s">
        <v>99</v>
      </c>
      <c r="Z102" s="96" t="s">
        <v>100</v>
      </c>
    </row>
    <row r="103" spans="1:26" ht="25.5" customHeight="1" thickBot="1">
      <c r="A103" s="10"/>
      <c r="B103" s="51"/>
      <c r="C103" s="111"/>
      <c r="D103" s="112" t="s">
        <v>79</v>
      </c>
      <c r="E103" s="47"/>
      <c r="F103" s="111"/>
      <c r="G103" s="10" t="s">
        <v>80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51"/>
      <c r="C104" s="12" t="s">
        <v>86</v>
      </c>
      <c r="D104" s="13">
        <f>COUNTIF(C12:C95,"&lt;5")</f>
        <v>0</v>
      </c>
      <c r="E104" s="10"/>
      <c r="F104" s="12" t="s">
        <v>86</v>
      </c>
      <c r="G104" s="54">
        <f>COUNTIF(D12:D95,"&lt;5")</f>
        <v>0</v>
      </c>
      <c r="H104" s="47"/>
      <c r="I104" s="47"/>
      <c r="J104" s="47"/>
      <c r="K104" s="47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51"/>
      <c r="C105" s="14" t="s">
        <v>87</v>
      </c>
      <c r="D105" s="15">
        <f>COUNTIFS(C12:C95,"&gt;=5",C12:C95,"&lt;=7.5")</f>
        <v>16</v>
      </c>
      <c r="E105" s="10"/>
      <c r="F105" s="14" t="s">
        <v>87</v>
      </c>
      <c r="G105" s="15">
        <f>COUNTIFS(D12:D95,"&gt;=5",D12:D95,"&lt;=7.5")</f>
        <v>6</v>
      </c>
      <c r="H105" s="47"/>
      <c r="I105" s="47"/>
      <c r="J105" s="47"/>
      <c r="K105" s="47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thickBot="1">
      <c r="A106" s="10"/>
      <c r="B106" s="51"/>
      <c r="C106" s="16" t="s">
        <v>88</v>
      </c>
      <c r="D106" s="17">
        <f>COUNTIF(C12:C95,"&gt;7.5")</f>
        <v>68</v>
      </c>
      <c r="E106" s="10"/>
      <c r="F106" s="16" t="s">
        <v>88</v>
      </c>
      <c r="G106" s="17">
        <f>COUNTIF(D12:D95,"&gt;7.5")</f>
        <v>78</v>
      </c>
      <c r="H106" s="47"/>
      <c r="I106" s="47"/>
      <c r="J106" s="47"/>
      <c r="K106" s="47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5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</sheetData>
  <mergeCells count="23">
    <mergeCell ref="G101:P101"/>
    <mergeCell ref="Q101:T101"/>
    <mergeCell ref="U101:W101"/>
    <mergeCell ref="X101:Z101"/>
    <mergeCell ref="A9:A11"/>
    <mergeCell ref="B9:B11"/>
    <mergeCell ref="G9:P9"/>
    <mergeCell ref="Q9:Z9"/>
    <mergeCell ref="C8:C9"/>
    <mergeCell ref="U10:W10"/>
    <mergeCell ref="X10:Z10"/>
    <mergeCell ref="D8:D9"/>
    <mergeCell ref="E8:E9"/>
    <mergeCell ref="G10:P10"/>
    <mergeCell ref="Q10:T10"/>
    <mergeCell ref="F8:F9"/>
    <mergeCell ref="A1:Z1"/>
    <mergeCell ref="A7:Z7"/>
    <mergeCell ref="A2:Z2"/>
    <mergeCell ref="A3:Z3"/>
    <mergeCell ref="A4:Z4"/>
    <mergeCell ref="A5:Z5"/>
    <mergeCell ref="A6:Z6"/>
  </mergeCells>
  <phoneticPr fontId="31" type="noConversion"/>
  <pageMargins left="0.25" right="0.25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tabSelected="1" workbookViewId="0">
      <selection activeCell="J10" sqref="J10"/>
    </sheetView>
  </sheetViews>
  <sheetFormatPr defaultColWidth="9.140625" defaultRowHeight="15"/>
  <cols>
    <col min="1" max="1" width="9.140625" style="52"/>
    <col min="2" max="2" width="6.85546875" style="52" customWidth="1"/>
    <col min="3" max="3" width="16.28515625" style="52" customWidth="1"/>
    <col min="4" max="4" width="25" style="52" customWidth="1"/>
    <col min="5" max="5" width="21" style="52" customWidth="1"/>
    <col min="6" max="6" width="22.5703125" style="52" customWidth="1"/>
    <col min="7" max="16384" width="9.140625" style="52"/>
  </cols>
  <sheetData>
    <row r="1" spans="2:11" ht="36.75" customHeight="1">
      <c r="B1" s="346" t="s">
        <v>213</v>
      </c>
      <c r="C1" s="346"/>
      <c r="D1" s="346"/>
      <c r="E1" s="346"/>
      <c r="F1" s="346"/>
    </row>
    <row r="2" spans="2:11" ht="32.25" customHeight="1">
      <c r="B2" s="347" t="s">
        <v>89</v>
      </c>
      <c r="C2" s="347"/>
      <c r="D2" s="347"/>
      <c r="E2" s="347"/>
      <c r="F2" s="347"/>
    </row>
    <row r="3" spans="2:11" ht="15" customHeight="1">
      <c r="B3" s="348" t="s">
        <v>90</v>
      </c>
      <c r="C3" s="348"/>
      <c r="D3" s="348"/>
      <c r="E3" s="348"/>
      <c r="F3" s="348"/>
    </row>
    <row r="4" spans="2:11" ht="15" customHeight="1">
      <c r="B4" s="349" t="s">
        <v>326</v>
      </c>
      <c r="C4" s="350"/>
      <c r="D4" s="350"/>
      <c r="E4" s="350"/>
      <c r="F4" s="350"/>
    </row>
    <row r="5" spans="2:11" ht="27" customHeight="1">
      <c r="B5" s="351" t="s">
        <v>327</v>
      </c>
      <c r="C5" s="352"/>
      <c r="D5" s="352"/>
      <c r="E5" s="352"/>
      <c r="F5" s="352"/>
    </row>
    <row r="6" spans="2:11" ht="25.5" customHeight="1">
      <c r="B6" s="353" t="s">
        <v>210</v>
      </c>
      <c r="C6" s="353"/>
      <c r="D6" s="353"/>
      <c r="E6" s="353"/>
      <c r="F6" s="354"/>
    </row>
    <row r="7" spans="2:11" ht="76.5">
      <c r="B7" s="178" t="s">
        <v>205</v>
      </c>
      <c r="C7" s="178" t="s">
        <v>322</v>
      </c>
      <c r="D7" s="178" t="s">
        <v>323</v>
      </c>
      <c r="E7" s="178" t="s">
        <v>324</v>
      </c>
      <c r="F7" s="178" t="s">
        <v>325</v>
      </c>
      <c r="H7" s="53"/>
      <c r="I7" s="53"/>
      <c r="J7" s="53"/>
      <c r="K7" s="53"/>
    </row>
    <row r="8" spans="2:11">
      <c r="B8" s="177">
        <v>1</v>
      </c>
      <c r="C8" s="175">
        <v>3</v>
      </c>
      <c r="D8" s="175">
        <v>3</v>
      </c>
      <c r="E8" s="175">
        <v>3</v>
      </c>
      <c r="F8" s="175">
        <v>3</v>
      </c>
      <c r="G8" s="53"/>
      <c r="H8" s="53"/>
      <c r="I8" s="53"/>
      <c r="J8" s="53"/>
      <c r="K8" s="53"/>
    </row>
    <row r="9" spans="2:11">
      <c r="B9" s="177">
        <v>2</v>
      </c>
      <c r="C9" s="175">
        <v>3</v>
      </c>
      <c r="D9" s="175">
        <v>3</v>
      </c>
      <c r="E9" s="175">
        <v>3</v>
      </c>
      <c r="F9" s="175">
        <v>3</v>
      </c>
      <c r="G9" s="53"/>
      <c r="H9" s="53"/>
      <c r="I9" s="53"/>
      <c r="J9" s="53"/>
      <c r="K9" s="53"/>
    </row>
    <row r="10" spans="2:11">
      <c r="B10" s="177">
        <v>3</v>
      </c>
      <c r="C10" s="175">
        <v>2</v>
      </c>
      <c r="D10" s="175">
        <v>3</v>
      </c>
      <c r="E10" s="175">
        <v>2</v>
      </c>
      <c r="F10" s="175">
        <v>2</v>
      </c>
      <c r="G10" s="53"/>
      <c r="H10" s="53"/>
      <c r="I10" s="53"/>
      <c r="J10" s="53"/>
      <c r="K10" s="53"/>
    </row>
    <row r="11" spans="2:11">
      <c r="B11" s="177">
        <v>4</v>
      </c>
      <c r="C11" s="175">
        <v>3</v>
      </c>
      <c r="D11" s="175">
        <v>3</v>
      </c>
      <c r="E11" s="175">
        <v>3</v>
      </c>
      <c r="F11" s="175">
        <v>2</v>
      </c>
      <c r="G11" s="53"/>
      <c r="H11" s="53"/>
      <c r="I11" s="53"/>
      <c r="J11" s="53"/>
      <c r="K11" s="53"/>
    </row>
    <row r="12" spans="2:11">
      <c r="B12" s="177">
        <v>5</v>
      </c>
      <c r="C12" s="175">
        <v>2</v>
      </c>
      <c r="D12" s="175">
        <v>2</v>
      </c>
      <c r="E12" s="175">
        <v>2</v>
      </c>
      <c r="F12" s="175">
        <v>2</v>
      </c>
      <c r="G12" s="53"/>
      <c r="H12" s="53"/>
      <c r="I12" s="53"/>
      <c r="J12" s="53"/>
      <c r="K12" s="53"/>
    </row>
    <row r="13" spans="2:11">
      <c r="B13" s="177">
        <v>6</v>
      </c>
      <c r="C13" s="175">
        <v>3</v>
      </c>
      <c r="D13" s="175">
        <v>3</v>
      </c>
      <c r="E13" s="175">
        <v>3</v>
      </c>
      <c r="F13" s="175">
        <v>3</v>
      </c>
      <c r="G13" s="53"/>
      <c r="H13" s="53"/>
      <c r="I13" s="53"/>
      <c r="J13" s="53"/>
      <c r="K13" s="53"/>
    </row>
    <row r="14" spans="2:11">
      <c r="B14" s="177">
        <v>7</v>
      </c>
      <c r="C14" s="175">
        <v>3</v>
      </c>
      <c r="D14" s="175">
        <v>3</v>
      </c>
      <c r="E14" s="175">
        <v>3</v>
      </c>
      <c r="F14" s="175">
        <v>3</v>
      </c>
      <c r="G14" s="53"/>
      <c r="H14" s="53"/>
      <c r="I14" s="53"/>
      <c r="J14" s="53"/>
      <c r="K14" s="53"/>
    </row>
    <row r="15" spans="2:11">
      <c r="B15" s="177">
        <v>8</v>
      </c>
      <c r="C15" s="175">
        <v>3</v>
      </c>
      <c r="D15" s="175">
        <v>3</v>
      </c>
      <c r="E15" s="175">
        <v>3</v>
      </c>
      <c r="F15" s="175">
        <v>3</v>
      </c>
      <c r="G15" s="53"/>
      <c r="H15" s="53"/>
      <c r="I15" s="53"/>
      <c r="J15" s="53"/>
      <c r="K15" s="53"/>
    </row>
    <row r="16" spans="2:11">
      <c r="B16" s="177">
        <v>9</v>
      </c>
      <c r="C16" s="175">
        <v>3</v>
      </c>
      <c r="D16" s="175">
        <v>3</v>
      </c>
      <c r="E16" s="175">
        <v>3</v>
      </c>
      <c r="F16" s="175">
        <v>3</v>
      </c>
      <c r="G16" s="53"/>
      <c r="H16" s="53"/>
      <c r="I16" s="53"/>
      <c r="J16" s="53"/>
      <c r="K16" s="53"/>
    </row>
    <row r="17" spans="2:11">
      <c r="B17" s="177">
        <v>10</v>
      </c>
      <c r="C17" s="175">
        <v>2</v>
      </c>
      <c r="D17" s="175">
        <v>3</v>
      </c>
      <c r="E17" s="175">
        <v>2</v>
      </c>
      <c r="F17" s="175">
        <v>3</v>
      </c>
      <c r="G17" s="53"/>
      <c r="H17" s="53"/>
      <c r="I17" s="53"/>
      <c r="J17" s="53"/>
      <c r="K17" s="53"/>
    </row>
    <row r="18" spans="2:11">
      <c r="B18" s="177">
        <v>11</v>
      </c>
      <c r="C18" s="175">
        <v>3</v>
      </c>
      <c r="D18" s="175">
        <v>2</v>
      </c>
      <c r="E18" s="175">
        <v>3</v>
      </c>
      <c r="F18" s="175">
        <v>3</v>
      </c>
      <c r="G18" s="53"/>
      <c r="H18" s="53"/>
      <c r="I18" s="53"/>
      <c r="J18" s="53"/>
      <c r="K18" s="53"/>
    </row>
    <row r="19" spans="2:11">
      <c r="B19" s="177">
        <v>12</v>
      </c>
      <c r="C19" s="175">
        <v>3</v>
      </c>
      <c r="D19" s="175">
        <v>3</v>
      </c>
      <c r="E19" s="175">
        <v>3</v>
      </c>
      <c r="F19" s="175">
        <v>3</v>
      </c>
      <c r="G19" s="53"/>
      <c r="H19" s="53"/>
      <c r="I19" s="53"/>
      <c r="J19" s="53"/>
      <c r="K19" s="53"/>
    </row>
    <row r="20" spans="2:11">
      <c r="B20" s="177">
        <v>13</v>
      </c>
      <c r="C20" s="175">
        <v>2</v>
      </c>
      <c r="D20" s="175">
        <v>2</v>
      </c>
      <c r="E20" s="175">
        <v>1</v>
      </c>
      <c r="F20" s="176"/>
      <c r="G20" s="53"/>
      <c r="H20" s="53"/>
      <c r="I20" s="53"/>
      <c r="J20" s="53"/>
      <c r="K20" s="53"/>
    </row>
    <row r="21" spans="2:11">
      <c r="B21" s="177">
        <v>14</v>
      </c>
      <c r="C21" s="175">
        <v>3</v>
      </c>
      <c r="D21" s="175">
        <v>3</v>
      </c>
      <c r="E21" s="175">
        <v>3</v>
      </c>
      <c r="F21" s="175">
        <v>3</v>
      </c>
      <c r="G21" s="53"/>
      <c r="H21" s="53"/>
      <c r="I21" s="53"/>
      <c r="J21" s="53"/>
      <c r="K21" s="53"/>
    </row>
    <row r="22" spans="2:11">
      <c r="B22" s="177">
        <v>15</v>
      </c>
      <c r="C22" s="175">
        <v>2</v>
      </c>
      <c r="D22" s="175">
        <v>2</v>
      </c>
      <c r="E22" s="175">
        <v>1</v>
      </c>
      <c r="F22" s="175">
        <v>2</v>
      </c>
      <c r="G22" s="53"/>
      <c r="H22" s="53"/>
      <c r="I22" s="53"/>
      <c r="J22" s="53"/>
      <c r="K22" s="53"/>
    </row>
    <row r="23" spans="2:11">
      <c r="B23" s="177">
        <v>16</v>
      </c>
      <c r="C23" s="175">
        <v>3</v>
      </c>
      <c r="D23" s="175">
        <v>3</v>
      </c>
      <c r="E23" s="175">
        <v>3</v>
      </c>
      <c r="F23" s="175">
        <v>3</v>
      </c>
      <c r="G23" s="53"/>
      <c r="H23" s="53"/>
      <c r="I23" s="53"/>
      <c r="J23" s="53"/>
      <c r="K23" s="53"/>
    </row>
    <row r="24" spans="2:11">
      <c r="B24" s="177">
        <v>17</v>
      </c>
      <c r="C24" s="175">
        <v>2</v>
      </c>
      <c r="D24" s="175">
        <v>2</v>
      </c>
      <c r="E24" s="175">
        <v>2</v>
      </c>
      <c r="F24" s="175">
        <v>2</v>
      </c>
      <c r="G24" s="53"/>
      <c r="H24" s="53"/>
      <c r="I24" s="53"/>
      <c r="J24" s="53"/>
      <c r="K24" s="53"/>
    </row>
    <row r="25" spans="2:11">
      <c r="B25" s="177">
        <v>18</v>
      </c>
      <c r="C25" s="175">
        <v>3</v>
      </c>
      <c r="D25" s="175">
        <v>3</v>
      </c>
      <c r="E25" s="175">
        <v>3</v>
      </c>
      <c r="F25" s="175">
        <v>3</v>
      </c>
      <c r="G25" s="53"/>
      <c r="H25" s="53"/>
      <c r="I25" s="53"/>
      <c r="J25" s="53"/>
      <c r="K25" s="53"/>
    </row>
    <row r="26" spans="2:11">
      <c r="B26" s="177">
        <v>19</v>
      </c>
      <c r="C26" s="175">
        <v>3</v>
      </c>
      <c r="D26" s="175">
        <v>3</v>
      </c>
      <c r="E26" s="175">
        <v>3</v>
      </c>
      <c r="F26" s="175">
        <v>3</v>
      </c>
      <c r="G26" s="53"/>
      <c r="H26" s="53"/>
      <c r="I26" s="53"/>
      <c r="J26" s="53"/>
      <c r="K26" s="53"/>
    </row>
    <row r="27" spans="2:11">
      <c r="B27" s="177">
        <v>20</v>
      </c>
      <c r="C27" s="175">
        <v>3</v>
      </c>
      <c r="D27" s="175">
        <v>3</v>
      </c>
      <c r="E27" s="175">
        <v>3</v>
      </c>
      <c r="F27" s="175">
        <v>3</v>
      </c>
      <c r="G27" s="53"/>
      <c r="H27" s="53"/>
      <c r="I27" s="53"/>
      <c r="J27" s="53"/>
      <c r="K27" s="53"/>
    </row>
    <row r="28" spans="2:11">
      <c r="B28" s="177">
        <v>21</v>
      </c>
      <c r="C28" s="175">
        <v>3</v>
      </c>
      <c r="D28" s="175">
        <v>3</v>
      </c>
      <c r="E28" s="175">
        <v>3</v>
      </c>
      <c r="F28" s="175">
        <v>3</v>
      </c>
      <c r="G28" s="53"/>
      <c r="H28" s="53"/>
      <c r="I28" s="53"/>
      <c r="J28" s="53"/>
      <c r="K28" s="53"/>
    </row>
    <row r="29" spans="2:11">
      <c r="B29" s="177">
        <v>22</v>
      </c>
      <c r="C29" s="175">
        <v>3</v>
      </c>
      <c r="D29" s="175">
        <v>3</v>
      </c>
      <c r="E29" s="175">
        <v>3</v>
      </c>
      <c r="F29" s="175">
        <v>3</v>
      </c>
      <c r="G29" s="53"/>
      <c r="H29" s="53"/>
      <c r="I29" s="53"/>
      <c r="J29" s="53"/>
      <c r="K29" s="53"/>
    </row>
    <row r="30" spans="2:11">
      <c r="B30" s="177">
        <v>23</v>
      </c>
      <c r="C30" s="175">
        <v>3</v>
      </c>
      <c r="D30" s="175">
        <v>3</v>
      </c>
      <c r="E30" s="175">
        <v>3</v>
      </c>
      <c r="F30" s="175">
        <v>3</v>
      </c>
      <c r="G30" s="53"/>
      <c r="H30" s="53"/>
      <c r="I30" s="53"/>
      <c r="J30" s="53"/>
      <c r="K30" s="53"/>
    </row>
    <row r="31" spans="2:11">
      <c r="B31" s="177">
        <v>24</v>
      </c>
      <c r="C31" s="175">
        <v>3</v>
      </c>
      <c r="D31" s="175">
        <v>3</v>
      </c>
      <c r="E31" s="175">
        <v>3</v>
      </c>
      <c r="F31" s="175">
        <v>3</v>
      </c>
      <c r="G31" s="53"/>
      <c r="H31" s="53"/>
      <c r="I31" s="53"/>
      <c r="J31" s="53"/>
      <c r="K31" s="53"/>
    </row>
    <row r="32" spans="2:11">
      <c r="B32" s="177">
        <v>25</v>
      </c>
      <c r="C32" s="175">
        <v>2</v>
      </c>
      <c r="D32" s="175">
        <v>2</v>
      </c>
      <c r="E32" s="175">
        <v>3</v>
      </c>
      <c r="F32" s="175">
        <v>2</v>
      </c>
      <c r="G32" s="53"/>
      <c r="H32" s="53"/>
      <c r="I32" s="53"/>
      <c r="J32" s="53"/>
      <c r="K32" s="53"/>
    </row>
    <row r="33" spans="2:11">
      <c r="B33" s="177">
        <v>26</v>
      </c>
      <c r="C33" s="175">
        <v>3</v>
      </c>
      <c r="D33" s="175">
        <v>3</v>
      </c>
      <c r="E33" s="175">
        <v>2</v>
      </c>
      <c r="F33" s="175">
        <v>2</v>
      </c>
      <c r="G33" s="53"/>
      <c r="H33" s="53"/>
      <c r="I33" s="53"/>
      <c r="J33" s="53"/>
      <c r="K33" s="53"/>
    </row>
    <row r="34" spans="2:11">
      <c r="B34" s="177">
        <v>27</v>
      </c>
      <c r="C34" s="175">
        <v>3</v>
      </c>
      <c r="D34" s="175">
        <v>3</v>
      </c>
      <c r="E34" s="175">
        <v>3</v>
      </c>
      <c r="F34" s="175">
        <v>3</v>
      </c>
      <c r="G34" s="53"/>
      <c r="H34" s="53"/>
      <c r="I34" s="53"/>
      <c r="J34" s="53"/>
      <c r="K34" s="53"/>
    </row>
    <row r="35" spans="2:11">
      <c r="B35" s="177">
        <v>28</v>
      </c>
      <c r="C35" s="175">
        <v>2</v>
      </c>
      <c r="D35" s="175">
        <v>2</v>
      </c>
      <c r="E35" s="175">
        <v>2</v>
      </c>
      <c r="F35" s="175">
        <v>2</v>
      </c>
      <c r="G35" s="53"/>
      <c r="H35" s="53"/>
      <c r="I35" s="53"/>
      <c r="J35" s="53"/>
      <c r="K35" s="53"/>
    </row>
    <row r="36" spans="2:11">
      <c r="B36" s="177">
        <v>29</v>
      </c>
      <c r="C36" s="175">
        <v>2</v>
      </c>
      <c r="D36" s="175">
        <v>2</v>
      </c>
      <c r="E36" s="175">
        <v>2</v>
      </c>
      <c r="F36" s="175">
        <v>2</v>
      </c>
      <c r="G36" s="53"/>
      <c r="H36" s="53"/>
      <c r="I36" s="53"/>
      <c r="J36" s="53"/>
      <c r="K36" s="53"/>
    </row>
    <row r="37" spans="2:11">
      <c r="B37" s="177">
        <v>30</v>
      </c>
      <c r="C37" s="175">
        <v>3</v>
      </c>
      <c r="D37" s="175">
        <v>3</v>
      </c>
      <c r="E37" s="175">
        <v>2</v>
      </c>
      <c r="F37" s="175">
        <v>2</v>
      </c>
      <c r="G37" s="53"/>
      <c r="H37" s="53"/>
      <c r="I37" s="53"/>
      <c r="J37" s="53"/>
      <c r="K37" s="53"/>
    </row>
    <row r="38" spans="2:11">
      <c r="B38" s="177">
        <v>31</v>
      </c>
      <c r="C38" s="175">
        <v>2</v>
      </c>
      <c r="D38" s="175">
        <v>2</v>
      </c>
      <c r="E38" s="175">
        <v>2</v>
      </c>
      <c r="F38" s="175">
        <v>2</v>
      </c>
      <c r="G38" s="53"/>
      <c r="H38" s="53"/>
      <c r="I38" s="53"/>
      <c r="J38" s="53"/>
      <c r="K38" s="53"/>
    </row>
    <row r="39" spans="2:11">
      <c r="B39" s="177">
        <v>32</v>
      </c>
      <c r="C39" s="175">
        <v>3</v>
      </c>
      <c r="D39" s="175">
        <v>3</v>
      </c>
      <c r="E39" s="175">
        <v>3</v>
      </c>
      <c r="F39" s="175">
        <v>3</v>
      </c>
      <c r="G39" s="53"/>
      <c r="H39" s="53"/>
      <c r="I39" s="53"/>
      <c r="J39" s="53"/>
      <c r="K39" s="53"/>
    </row>
    <row r="40" spans="2:11">
      <c r="B40" s="177">
        <v>33</v>
      </c>
      <c r="C40" s="175">
        <v>2</v>
      </c>
      <c r="D40" s="175">
        <v>2</v>
      </c>
      <c r="E40" s="175">
        <v>2</v>
      </c>
      <c r="F40" s="175">
        <v>2</v>
      </c>
      <c r="G40" s="53"/>
      <c r="H40" s="53"/>
      <c r="I40" s="53"/>
      <c r="J40" s="53"/>
      <c r="K40" s="53"/>
    </row>
    <row r="41" spans="2:11">
      <c r="B41" s="177">
        <v>34</v>
      </c>
      <c r="C41" s="175">
        <v>3</v>
      </c>
      <c r="D41" s="175">
        <v>2</v>
      </c>
      <c r="E41" s="175">
        <v>3</v>
      </c>
      <c r="F41" s="175">
        <v>2</v>
      </c>
      <c r="G41" s="53"/>
      <c r="H41" s="53"/>
      <c r="I41" s="53"/>
      <c r="J41" s="53"/>
      <c r="K41" s="53"/>
    </row>
    <row r="42" spans="2:11">
      <c r="B42" s="177">
        <v>35</v>
      </c>
      <c r="C42" s="175">
        <v>2</v>
      </c>
      <c r="D42" s="175">
        <v>3</v>
      </c>
      <c r="E42" s="175">
        <v>3</v>
      </c>
      <c r="F42" s="175">
        <v>3</v>
      </c>
      <c r="G42" s="53"/>
      <c r="H42" s="53"/>
      <c r="I42" s="53"/>
      <c r="J42" s="53"/>
      <c r="K42" s="53"/>
    </row>
    <row r="43" spans="2:11">
      <c r="B43" s="177">
        <v>36</v>
      </c>
      <c r="C43" s="175">
        <v>3</v>
      </c>
      <c r="D43" s="175">
        <v>3</v>
      </c>
      <c r="E43" s="175">
        <v>3</v>
      </c>
      <c r="F43" s="175">
        <v>3</v>
      </c>
      <c r="G43" s="53"/>
      <c r="H43" s="53"/>
      <c r="I43" s="53"/>
      <c r="J43" s="53"/>
      <c r="K43" s="53"/>
    </row>
    <row r="44" spans="2:11">
      <c r="B44" s="177">
        <v>37</v>
      </c>
      <c r="C44" s="175">
        <v>2</v>
      </c>
      <c r="D44" s="175">
        <v>2</v>
      </c>
      <c r="E44" s="175">
        <v>3</v>
      </c>
      <c r="F44" s="175">
        <v>2</v>
      </c>
      <c r="G44" s="53"/>
      <c r="H44" s="53"/>
      <c r="I44" s="53"/>
      <c r="J44" s="53"/>
      <c r="K44" s="53"/>
    </row>
    <row r="45" spans="2:11">
      <c r="B45" s="177">
        <v>38</v>
      </c>
      <c r="C45" s="175">
        <v>3</v>
      </c>
      <c r="D45" s="175">
        <v>3</v>
      </c>
      <c r="E45" s="175">
        <v>3</v>
      </c>
      <c r="F45" s="175">
        <v>3</v>
      </c>
      <c r="G45" s="53"/>
      <c r="H45" s="53"/>
      <c r="I45" s="53"/>
      <c r="J45" s="53"/>
      <c r="K45" s="53"/>
    </row>
    <row r="47" spans="2:11" ht="18.75">
      <c r="B47" s="68"/>
      <c r="C47" s="179">
        <f>AVERAGE(C8:C45)</f>
        <v>2.6578947368421053</v>
      </c>
      <c r="D47" s="179">
        <f>AVERAGE(D8:D45)</f>
        <v>2.6842105263157894</v>
      </c>
      <c r="E47" s="179">
        <f>AVERAGE(E8:E45)</f>
        <v>2.6315789473684212</v>
      </c>
      <c r="F47" s="179">
        <f>AVERAGE(F8:F45)</f>
        <v>2.6216216216216215</v>
      </c>
    </row>
  </sheetData>
  <mergeCells count="6">
    <mergeCell ref="B6:F6"/>
    <mergeCell ref="B1:F1"/>
    <mergeCell ref="B2:F2"/>
    <mergeCell ref="B3:F3"/>
    <mergeCell ref="B4:F4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Micro Result Analysis</vt:lpstr>
      <vt:lpstr>External </vt:lpstr>
      <vt:lpstr>Internal</vt:lpstr>
      <vt:lpstr>Indirect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SWAPNA D</dc:creator>
  <cp:lastModifiedBy>Y . SUREKHA</cp:lastModifiedBy>
  <cp:lastPrinted>2023-02-17T03:49:21Z</cp:lastPrinted>
  <dcterms:created xsi:type="dcterms:W3CDTF">2015-06-05T18:17:20Z</dcterms:created>
  <dcterms:modified xsi:type="dcterms:W3CDTF">2026-08-26T06:04:32Z</dcterms:modified>
</cp:coreProperties>
</file>